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tom.kong\Downloads\"/>
    </mc:Choice>
  </mc:AlternateContent>
  <xr:revisionPtr revIDLastSave="0" documentId="13_ncr:1_{6BB0594B-01A0-40DB-9EE9-599289B33CFD}" xr6:coauthVersionLast="47" xr6:coauthVersionMax="47" xr10:uidLastSave="{00000000-0000-0000-0000-000000000000}"/>
  <workbookProtection workbookAlgorithmName="SHA-512" workbookHashValue="zsHqYRx44m4MgsJMY8P8T9LYvM4umbncJBCLhRA0rZH5Jj5Bq7bQbZBnACs1u5BP6yk8T2x7+04WzbSVgZo7Sw==" workbookSaltValue="gAVapTSrhvaTnJxyGMxmdw==" workbookSpinCount="100000" lockStructure="1"/>
  <bookViews>
    <workbookView xWindow="25080" yWindow="-120" windowWidth="25440" windowHeight="15390" xr2:uid="{00000000-000D-0000-FFFF-FFFF00000000}"/>
  </bookViews>
  <sheets>
    <sheet name="18 DC Landings DM (metric)" sheetId="1" r:id="rId1"/>
    <sheet name="18 DC Landings DM (imperial)" sheetId="2" r:id="rId2"/>
    <sheet name="Sheet2" sheetId="4" state="hidden" r:id="rId3"/>
    <sheet name="Sheet1" sheetId="3" state="hidden" r:id="rId4"/>
  </sheets>
  <definedNames>
    <definedName name="Table_3" localSheetId="1">'18 DC Landings DM (imperial)'!$A$3</definedName>
    <definedName name="Table_3" localSheetId="0">'18 DC Landings DM (metric)'!$A$3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4" l="1"/>
  <c r="O15" i="4"/>
  <c r="L24" i="2" l="1"/>
  <c r="L5" i="4"/>
  <c r="L46" i="1" l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L30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D5" i="1"/>
  <c r="E5" i="1"/>
  <c r="G5" i="1"/>
  <c r="J5" i="1"/>
  <c r="K5" i="1"/>
  <c r="L6" i="1"/>
  <c r="C7" i="1"/>
  <c r="D7" i="1"/>
  <c r="F7" i="1"/>
  <c r="I7" i="1"/>
  <c r="J7" i="1"/>
  <c r="L7" i="1"/>
  <c r="E8" i="1"/>
  <c r="F8" i="1"/>
  <c r="H8" i="1"/>
  <c r="K8" i="1"/>
  <c r="L8" i="1"/>
  <c r="F9" i="1"/>
  <c r="H9" i="1"/>
  <c r="L9" i="1"/>
  <c r="D10" i="1"/>
  <c r="J10" i="1"/>
  <c r="L10" i="1"/>
  <c r="D11" i="1"/>
  <c r="E11" i="1"/>
  <c r="F11" i="1"/>
  <c r="H11" i="1"/>
  <c r="J11" i="1"/>
  <c r="K11" i="1"/>
  <c r="L11" i="1"/>
  <c r="L12" i="1"/>
  <c r="B8" i="1"/>
  <c r="B9" i="1"/>
  <c r="L51" i="2"/>
  <c r="L52" i="2"/>
  <c r="L53" i="2"/>
  <c r="L54" i="2"/>
  <c r="L55" i="2"/>
  <c r="L56" i="2"/>
  <c r="L57" i="2"/>
  <c r="L50" i="2"/>
  <c r="L47" i="2"/>
  <c r="L47" i="1" s="1"/>
  <c r="K30" i="2"/>
  <c r="K30" i="1" s="1"/>
  <c r="K33" i="2"/>
  <c r="K33" i="1" s="1"/>
  <c r="L28" i="2"/>
  <c r="L28" i="1" s="1"/>
  <c r="L29" i="2"/>
  <c r="L29" i="1" s="1"/>
  <c r="L30" i="2"/>
  <c r="L31" i="2"/>
  <c r="L31" i="1" s="1"/>
  <c r="L32" i="2"/>
  <c r="L32" i="1" s="1"/>
  <c r="L33" i="2"/>
  <c r="L33" i="1" s="1"/>
  <c r="L34" i="2"/>
  <c r="L34" i="1" s="1"/>
  <c r="L27" i="2"/>
  <c r="L13" i="2"/>
  <c r="L13" i="1" s="1"/>
  <c r="L5" i="1"/>
  <c r="K12" i="2"/>
  <c r="K12" i="1" s="1"/>
  <c r="K11" i="2"/>
  <c r="K56" i="2" s="1"/>
  <c r="K10" i="2"/>
  <c r="K32" i="2" s="1"/>
  <c r="K32" i="1" s="1"/>
  <c r="K9" i="2"/>
  <c r="K9" i="1" s="1"/>
  <c r="K8" i="2"/>
  <c r="K53" i="2" s="1"/>
  <c r="K7" i="2"/>
  <c r="K52" i="2" s="1"/>
  <c r="K6" i="2"/>
  <c r="K6" i="1" s="1"/>
  <c r="K5" i="2"/>
  <c r="J12" i="2"/>
  <c r="J12" i="1" s="1"/>
  <c r="J11" i="2"/>
  <c r="J10" i="2"/>
  <c r="J9" i="2"/>
  <c r="J9" i="1" s="1"/>
  <c r="J8" i="2"/>
  <c r="J8" i="1" s="1"/>
  <c r="J7" i="2"/>
  <c r="J6" i="2"/>
  <c r="J6" i="1" s="1"/>
  <c r="J5" i="2"/>
  <c r="I12" i="2"/>
  <c r="I12" i="1" s="1"/>
  <c r="I11" i="2"/>
  <c r="I11" i="1" s="1"/>
  <c r="I10" i="2"/>
  <c r="I10" i="1" s="1"/>
  <c r="I9" i="2"/>
  <c r="I9" i="1" s="1"/>
  <c r="I8" i="2"/>
  <c r="I8" i="1" s="1"/>
  <c r="I7" i="2"/>
  <c r="I6" i="2"/>
  <c r="I6" i="1" s="1"/>
  <c r="I5" i="2"/>
  <c r="H12" i="2"/>
  <c r="H12" i="1" s="1"/>
  <c r="H11" i="2"/>
  <c r="H10" i="2"/>
  <c r="H10" i="1" s="1"/>
  <c r="H9" i="2"/>
  <c r="H8" i="2"/>
  <c r="H7" i="2"/>
  <c r="H7" i="1" s="1"/>
  <c r="H6" i="2"/>
  <c r="H6" i="1" s="1"/>
  <c r="H5" i="2"/>
  <c r="G12" i="2"/>
  <c r="G12" i="1" s="1"/>
  <c r="G11" i="2"/>
  <c r="G11" i="1" s="1"/>
  <c r="G10" i="2"/>
  <c r="G10" i="1" s="1"/>
  <c r="G9" i="2"/>
  <c r="G9" i="1" s="1"/>
  <c r="G8" i="2"/>
  <c r="G8" i="1" s="1"/>
  <c r="G7" i="2"/>
  <c r="G7" i="1" s="1"/>
  <c r="G6" i="2"/>
  <c r="G6" i="1" s="1"/>
  <c r="G5" i="2"/>
  <c r="F12" i="2"/>
  <c r="F12" i="1" s="1"/>
  <c r="F11" i="2"/>
  <c r="F10" i="2"/>
  <c r="F10" i="1" s="1"/>
  <c r="F9" i="2"/>
  <c r="F8" i="2"/>
  <c r="F7" i="2"/>
  <c r="F6" i="2"/>
  <c r="F5" i="2"/>
  <c r="F5" i="1" s="1"/>
  <c r="E12" i="2"/>
  <c r="E12" i="1" s="1"/>
  <c r="E11" i="2"/>
  <c r="E10" i="2"/>
  <c r="E10" i="1" s="1"/>
  <c r="E9" i="2"/>
  <c r="E9" i="1" s="1"/>
  <c r="E8" i="2"/>
  <c r="E7" i="2"/>
  <c r="E7" i="1" s="1"/>
  <c r="E6" i="2"/>
  <c r="E6" i="1" s="1"/>
  <c r="E5" i="2"/>
  <c r="D12" i="2"/>
  <c r="D12" i="1" s="1"/>
  <c r="D11" i="2"/>
  <c r="D10" i="2"/>
  <c r="D9" i="2"/>
  <c r="D9" i="1" s="1"/>
  <c r="D8" i="2"/>
  <c r="D8" i="1" s="1"/>
  <c r="D7" i="2"/>
  <c r="D6" i="2"/>
  <c r="D6" i="1" s="1"/>
  <c r="D5" i="2"/>
  <c r="C12" i="2"/>
  <c r="C12" i="1" s="1"/>
  <c r="C11" i="2"/>
  <c r="C11" i="1" s="1"/>
  <c r="C10" i="2"/>
  <c r="C10" i="1" s="1"/>
  <c r="C9" i="2"/>
  <c r="C9" i="1" s="1"/>
  <c r="C8" i="2"/>
  <c r="C8" i="1" s="1"/>
  <c r="C7" i="2"/>
  <c r="C6" i="2"/>
  <c r="C6" i="1" s="1"/>
  <c r="C5" i="2"/>
  <c r="B13" i="2"/>
  <c r="B13" i="1" s="1"/>
  <c r="B6" i="2"/>
  <c r="B6" i="1" s="1"/>
  <c r="B7" i="2"/>
  <c r="B7" i="1" s="1"/>
  <c r="B8" i="2"/>
  <c r="B9" i="2"/>
  <c r="B10" i="2"/>
  <c r="B10" i="1" s="1"/>
  <c r="B11" i="2"/>
  <c r="B11" i="1" s="1"/>
  <c r="B12" i="2"/>
  <c r="B12" i="1" s="1"/>
  <c r="B5" i="2"/>
  <c r="B5" i="1" s="1"/>
  <c r="L13" i="4"/>
  <c r="K34" i="2" l="1"/>
  <c r="K34" i="1" s="1"/>
  <c r="K28" i="2"/>
  <c r="K28" i="1" s="1"/>
  <c r="K51" i="2"/>
  <c r="K57" i="2"/>
  <c r="C13" i="2"/>
  <c r="C13" i="1" s="1"/>
  <c r="K55" i="2"/>
  <c r="E13" i="2"/>
  <c r="E13" i="1" s="1"/>
  <c r="H13" i="2"/>
  <c r="H13" i="1" s="1"/>
  <c r="K13" i="2"/>
  <c r="K27" i="2"/>
  <c r="K29" i="2"/>
  <c r="K29" i="1" s="1"/>
  <c r="K50" i="2"/>
  <c r="K10" i="1"/>
  <c r="K7" i="1"/>
  <c r="I13" i="2"/>
  <c r="I13" i="1" s="1"/>
  <c r="F13" i="2"/>
  <c r="F13" i="1" s="1"/>
  <c r="I5" i="1"/>
  <c r="F6" i="1"/>
  <c r="C5" i="1"/>
  <c r="D13" i="2"/>
  <c r="D13" i="1" s="1"/>
  <c r="G13" i="2"/>
  <c r="G13" i="1" s="1"/>
  <c r="J13" i="2"/>
  <c r="J13" i="1" s="1"/>
  <c r="K31" i="2"/>
  <c r="K31" i="1" s="1"/>
  <c r="K54" i="2"/>
  <c r="H5" i="1"/>
  <c r="L35" i="2"/>
  <c r="L35" i="1" s="1"/>
  <c r="L58" i="2"/>
  <c r="L27" i="1"/>
  <c r="J47" i="2"/>
  <c r="J47" i="1" s="1"/>
  <c r="I47" i="2"/>
  <c r="I47" i="1" s="1"/>
  <c r="H47" i="2"/>
  <c r="H47" i="1" s="1"/>
  <c r="G47" i="2"/>
  <c r="G47" i="1" s="1"/>
  <c r="F47" i="2"/>
  <c r="F47" i="1" s="1"/>
  <c r="E47" i="2"/>
  <c r="E47" i="1" s="1"/>
  <c r="D47" i="2"/>
  <c r="D47" i="1" s="1"/>
  <c r="C47" i="2"/>
  <c r="C47" i="1" s="1"/>
  <c r="B47" i="2"/>
  <c r="B47" i="1" s="1"/>
  <c r="K58" i="2" l="1"/>
  <c r="K13" i="1"/>
  <c r="K27" i="1"/>
  <c r="K35" i="2"/>
  <c r="K35" i="1" s="1"/>
  <c r="K47" i="2"/>
  <c r="K47" i="1" s="1"/>
</calcChain>
</file>

<file path=xl/sharedStrings.xml><?xml version="1.0" encoding="utf-8"?>
<sst xmlns="http://schemas.openxmlformats.org/spreadsheetml/2006/main" count="228" uniqueCount="47">
  <si>
    <t>IPHC Regulatory Area</t>
  </si>
  <si>
    <t>Directed Commercial Landings</t>
  </si>
  <si>
    <t>2A</t>
  </si>
  <si>
    <t>2B</t>
  </si>
  <si>
    <r>
      <t>2C</t>
    </r>
    <r>
      <rPr>
        <b/>
        <vertAlign val="superscript"/>
        <sz val="9"/>
        <color theme="1"/>
        <rFont val="Arial"/>
        <family val="2"/>
      </rPr>
      <t>1</t>
    </r>
  </si>
  <si>
    <t>3A</t>
  </si>
  <si>
    <t>3B</t>
  </si>
  <si>
    <t>4A</t>
  </si>
  <si>
    <t>4B</t>
  </si>
  <si>
    <t>4CDE</t>
  </si>
  <si>
    <t>Total</t>
  </si>
  <si>
    <t>Directed Commercial Discard Mortality</t>
  </si>
  <si>
    <t>Directed Commercial Total Removals</t>
  </si>
  <si>
    <t xml:space="preserve">Directed Commercial Fishery Limits </t>
  </si>
  <si>
    <t>2C</t>
  </si>
  <si>
    <t xml:space="preserve">Directed Commercial Limits – Percent Attained </t>
  </si>
  <si>
    <t xml:space="preserve">Total </t>
  </si>
  <si>
    <r>
      <t>1</t>
    </r>
    <r>
      <rPr>
        <sz val="9"/>
        <color theme="1"/>
        <rFont val="Arial"/>
        <family val="2"/>
      </rPr>
      <t xml:space="preserve"> In IPHC Regulatory Area 2C, includes the Metlakatla fishery landed catch.</t>
    </r>
  </si>
  <si>
    <t>Year</t>
  </si>
  <si>
    <t>curregcde</t>
  </si>
  <si>
    <t>Net wt lb</t>
  </si>
  <si>
    <t xml:space="preserve">2A </t>
  </si>
  <si>
    <t xml:space="preserve">2B </t>
  </si>
  <si>
    <t xml:space="preserve">2C </t>
  </si>
  <si>
    <t xml:space="preserve">3A </t>
  </si>
  <si>
    <t xml:space="preserve">3B </t>
  </si>
  <si>
    <t xml:space="preserve">4A </t>
  </si>
  <si>
    <t xml:space="preserve">4B </t>
  </si>
  <si>
    <t>Column Labels</t>
  </si>
  <si>
    <t>Grand Total</t>
  </si>
  <si>
    <t>Row Labels</t>
  </si>
  <si>
    <t>Sum of Net wt lb</t>
  </si>
  <si>
    <t>(t = net lb / 2204.623)
Original discard mortality values in millions of pounds to an accuracy of three decimal places were converted to the values below in tonnes</t>
  </si>
  <si>
    <t>Pacific halibut directed commercial landings, discard mortality, fishery limits and percent of fishery limit attained (tonnes, net weight) by IPHC Regulatory Area, 2010-20.</t>
  </si>
  <si>
    <t>Pacific halibut directed commercial landings, discard mortality, fishery limits and percent of fishery limit attained (pounds, net weight) by IPHC Regulatory Area, 2010-20.</t>
  </si>
  <si>
    <t>from ldsummary</t>
  </si>
  <si>
    <t>where ldyr between 2010 and 2019</t>
  </si>
  <si>
    <t>and (catcde is null or catcde&lt;&gt;'r')</t>
  </si>
  <si>
    <t>and dlrwgt is not null</t>
  </si>
  <si>
    <t>and curregcde in ('2A','2B','2C','3A','3B','4A','4B')</t>
  </si>
  <si>
    <t>group by ldyr, curregcde</t>
  </si>
  <si>
    <t>UNION</t>
  </si>
  <si>
    <t>select ldyr as "Year", '4CDE', sum(dlrwgt)</t>
  </si>
  <si>
    <t>and curregcde in ('4C','4D','4E','4EE','CLS')</t>
  </si>
  <si>
    <t>group by ldyr</t>
  </si>
  <si>
    <t>order by ldyr, curregcde</t>
  </si>
  <si>
    <t>select ldyr as "Year", curregcde as "IPHC Regulatory Area", sum(dlrwgt) as "Net wt lb"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</si>
</sst>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1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7" fillId="0" borderId="0" xfId="0" applyFont="1"/>
    <xf numFmtId="3" fontId="3" fillId="0" borderId="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64" fontId="0" fillId="0" borderId="0" xfId="0" applyNumberFormat="1"/>
    <xf numFmtId="0" fontId="1" fillId="0" borderId="19" xfId="0" applyFont="1" applyBorder="1" applyAlignment="1">
      <alignment horizontal="right" vertical="center" wrapText="1"/>
    </xf>
    <xf numFmtId="164" fontId="1" fillId="0" borderId="20" xfId="0" applyNumberFormat="1" applyFont="1" applyBorder="1"/>
    <xf numFmtId="0" fontId="1" fillId="0" borderId="21" xfId="0" applyFont="1" applyBorder="1" applyAlignment="1">
      <alignment horizontal="right" vertical="center" wrapText="1"/>
    </xf>
    <xf numFmtId="164" fontId="1" fillId="0" borderId="19" xfId="0" applyNumberFormat="1" applyFont="1" applyBorder="1"/>
    <xf numFmtId="164" fontId="1" fillId="0" borderId="7" xfId="1" applyNumberFormat="1" applyFont="1" applyBorder="1" applyAlignment="1">
      <alignment horizontal="right" vertical="center" wrapText="1"/>
    </xf>
    <xf numFmtId="164" fontId="1" fillId="0" borderId="0" xfId="1" applyNumberFormat="1" applyFont="1" applyAlignment="1">
      <alignment horizontal="right" vertical="center" wrapText="1"/>
    </xf>
    <xf numFmtId="164" fontId="1" fillId="0" borderId="2" xfId="1" applyNumberFormat="1" applyFont="1" applyBorder="1" applyAlignment="1">
      <alignment horizontal="right" vertical="center" wrapText="1"/>
    </xf>
    <xf numFmtId="164" fontId="1" fillId="0" borderId="9" xfId="1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164" fontId="1" fillId="0" borderId="22" xfId="0" applyNumberFormat="1" applyFont="1" applyBorder="1"/>
    <xf numFmtId="164" fontId="1" fillId="0" borderId="18" xfId="0" applyNumberFormat="1" applyFont="1" applyBorder="1"/>
    <xf numFmtId="164" fontId="1" fillId="0" borderId="19" xfId="1" applyNumberFormat="1" applyFont="1" applyBorder="1" applyAlignment="1">
      <alignment horizontal="right" vertical="center" wrapText="1"/>
    </xf>
    <xf numFmtId="43" fontId="0" fillId="0" borderId="0" xfId="0" applyNumberFormat="1"/>
    <xf numFmtId="0" fontId="3" fillId="0" borderId="0" xfId="0" applyFont="1" applyFill="1" applyAlignment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164" fontId="1" fillId="0" borderId="20" xfId="1" applyNumberFormat="1" applyFont="1" applyBorder="1" applyAlignment="1">
      <alignment horizontal="right" vertical="center" wrapText="1"/>
    </xf>
    <xf numFmtId="164" fontId="1" fillId="0" borderId="23" xfId="1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164" fontId="1" fillId="0" borderId="6" xfId="1" applyNumberFormat="1" applyFont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 wrapText="1"/>
    </xf>
    <xf numFmtId="164" fontId="1" fillId="0" borderId="8" xfId="1" applyNumberFormat="1" applyFont="1" applyBorder="1" applyAlignment="1">
      <alignment horizontal="right" vertical="center" wrapText="1"/>
    </xf>
    <xf numFmtId="164" fontId="1" fillId="0" borderId="27" xfId="1" applyNumberFormat="1" applyFont="1" applyBorder="1" applyAlignment="1">
      <alignment horizontal="right" vertical="center" wrapText="1"/>
    </xf>
    <xf numFmtId="164" fontId="1" fillId="0" borderId="28" xfId="1" applyNumberFormat="1" applyFont="1" applyBorder="1" applyAlignment="1">
      <alignment horizontal="right" vertical="center" wrapText="1"/>
    </xf>
    <xf numFmtId="164" fontId="1" fillId="0" borderId="29" xfId="1" applyNumberFormat="1" applyFont="1" applyBorder="1" applyAlignment="1">
      <alignment horizontal="right" vertical="center" wrapText="1"/>
    </xf>
    <xf numFmtId="164" fontId="1" fillId="0" borderId="30" xfId="1" applyNumberFormat="1" applyFont="1" applyBorder="1" applyAlignment="1">
      <alignment horizontal="right" vertical="center" wrapText="1"/>
    </xf>
    <xf numFmtId="164" fontId="1" fillId="0" borderId="26" xfId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18" xfId="0" applyBorder="1" applyAlignment="1">
      <alignment vertical="center"/>
    </xf>
    <xf numFmtId="164" fontId="1" fillId="0" borderId="32" xfId="1" applyNumberFormat="1" applyFont="1" applyBorder="1" applyAlignment="1">
      <alignment horizontal="right" vertical="center" wrapText="1"/>
    </xf>
    <xf numFmtId="164" fontId="1" fillId="0" borderId="33" xfId="1" applyNumberFormat="1" applyFont="1" applyBorder="1" applyAlignment="1">
      <alignment horizontal="right" vertical="center" wrapText="1"/>
    </xf>
    <xf numFmtId="164" fontId="1" fillId="0" borderId="22" xfId="0" applyNumberFormat="1" applyFont="1" applyFill="1" applyBorder="1"/>
    <xf numFmtId="164" fontId="1" fillId="0" borderId="18" xfId="0" applyNumberFormat="1" applyFont="1" applyFill="1" applyBorder="1"/>
    <xf numFmtId="164" fontId="1" fillId="0" borderId="14" xfId="0" applyNumberFormat="1" applyFont="1" applyFill="1" applyBorder="1"/>
    <xf numFmtId="164" fontId="1" fillId="0" borderId="0" xfId="1" applyNumberFormat="1" applyFont="1" applyFill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numFmt numFmtId="164" formatCode="_(* #,##0_);_(* \(#,##0\);_(* &quot;-&quot;??_);_(@_)"/>
    </dxf>
    <dxf>
      <numFmt numFmtId="165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omas Kong" refreshedDate="44152.443787615739" createdVersion="6" refreshedVersion="6" minRefreshableVersion="3" recordCount="80" xr:uid="{00000000-000A-0000-FFFF-FFFF00000000}">
  <cacheSource type="worksheet">
    <worksheetSource ref="A1:C81" sheet="Sheet1"/>
  </cacheSource>
  <cacheFields count="3">
    <cacheField name="Year" numFmtId="0">
      <sharedItems containsSemiMixedTypes="0" containsString="0" containsNumber="1" containsInteger="1" minValue="2010" maxValue="2019" count="10"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curregcde" numFmtId="0">
      <sharedItems count="8">
        <s v="2A "/>
        <s v="2B "/>
        <s v="2C "/>
        <s v="3A "/>
        <s v="3B "/>
        <s v="4A "/>
        <s v="4B "/>
        <s v="4CDE"/>
      </sharedItems>
    </cacheField>
    <cacheField name="Net wt lb" numFmtId="0">
      <sharedItems containsSemiMixedTypes="0" containsString="0" containsNumber="1" containsInteger="1" minValue="407596" maxValue="201863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">
  <r>
    <x v="0"/>
    <x v="0"/>
    <n v="407596"/>
  </r>
  <r>
    <x v="0"/>
    <x v="1"/>
    <n v="6606873"/>
  </r>
  <r>
    <x v="0"/>
    <x v="2"/>
    <n v="4390125"/>
  </r>
  <r>
    <x v="0"/>
    <x v="3"/>
    <n v="20186319"/>
  </r>
  <r>
    <x v="0"/>
    <x v="4"/>
    <n v="9957905"/>
  </r>
  <r>
    <x v="0"/>
    <x v="5"/>
    <n v="2264528"/>
  </r>
  <r>
    <x v="0"/>
    <x v="6"/>
    <n v="1785472"/>
  </r>
  <r>
    <x v="0"/>
    <x v="7"/>
    <n v="3287441"/>
  </r>
  <r>
    <x v="1"/>
    <x v="0"/>
    <n v="523743"/>
  </r>
  <r>
    <x v="1"/>
    <x v="1"/>
    <n v="6611737"/>
  </r>
  <r>
    <x v="1"/>
    <x v="2"/>
    <n v="2362739"/>
  </r>
  <r>
    <x v="1"/>
    <x v="3"/>
    <n v="14378662"/>
  </r>
  <r>
    <x v="1"/>
    <x v="4"/>
    <n v="7218335"/>
  </r>
  <r>
    <x v="1"/>
    <x v="5"/>
    <n v="2315674"/>
  </r>
  <r>
    <x v="1"/>
    <x v="6"/>
    <n v="2021579"/>
  </r>
  <r>
    <x v="1"/>
    <x v="7"/>
    <n v="3413884"/>
  </r>
  <r>
    <x v="2"/>
    <x v="0"/>
    <n v="555978"/>
  </r>
  <r>
    <x v="2"/>
    <x v="1"/>
    <n v="5874057"/>
  </r>
  <r>
    <x v="2"/>
    <x v="2"/>
    <n v="2574814"/>
  </r>
  <r>
    <x v="2"/>
    <x v="3"/>
    <n v="11734812"/>
  </r>
  <r>
    <x v="2"/>
    <x v="4"/>
    <n v="4932427"/>
  </r>
  <r>
    <x v="2"/>
    <x v="5"/>
    <n v="1543175"/>
  </r>
  <r>
    <x v="2"/>
    <x v="6"/>
    <n v="1714873"/>
  </r>
  <r>
    <x v="2"/>
    <x v="7"/>
    <n v="2327657"/>
  </r>
  <r>
    <x v="3"/>
    <x v="0"/>
    <n v="526033"/>
  </r>
  <r>
    <x v="3"/>
    <x v="1"/>
    <n v="5951883"/>
  </r>
  <r>
    <x v="3"/>
    <x v="2"/>
    <n v="2912381"/>
  </r>
  <r>
    <x v="3"/>
    <x v="3"/>
    <n v="10852328"/>
  </r>
  <r>
    <x v="3"/>
    <x v="4"/>
    <n v="4008550"/>
  </r>
  <r>
    <x v="3"/>
    <x v="5"/>
    <n v="1206581"/>
  </r>
  <r>
    <x v="3"/>
    <x v="6"/>
    <n v="1224153"/>
  </r>
  <r>
    <x v="3"/>
    <x v="7"/>
    <n v="1758471"/>
  </r>
  <r>
    <x v="4"/>
    <x v="0"/>
    <n v="510028"/>
  </r>
  <r>
    <x v="4"/>
    <x v="1"/>
    <n v="5776276"/>
  </r>
  <r>
    <x v="4"/>
    <x v="2"/>
    <n v="3275436"/>
  </r>
  <r>
    <x v="4"/>
    <x v="3"/>
    <n v="7383094"/>
  </r>
  <r>
    <x v="4"/>
    <x v="4"/>
    <n v="2815458"/>
  </r>
  <r>
    <x v="4"/>
    <x v="5"/>
    <n v="832827"/>
  </r>
  <r>
    <x v="4"/>
    <x v="6"/>
    <n v="1091003"/>
  </r>
  <r>
    <x v="4"/>
    <x v="7"/>
    <n v="1243406"/>
  </r>
  <r>
    <x v="5"/>
    <x v="0"/>
    <n v="551365"/>
  </r>
  <r>
    <x v="5"/>
    <x v="1"/>
    <n v="5883695"/>
  </r>
  <r>
    <x v="5"/>
    <x v="2"/>
    <n v="3601986"/>
  </r>
  <r>
    <x v="5"/>
    <x v="3"/>
    <n v="7721683"/>
  </r>
  <r>
    <x v="5"/>
    <x v="4"/>
    <n v="2574084"/>
  </r>
  <r>
    <x v="5"/>
    <x v="5"/>
    <n v="1336203"/>
  </r>
  <r>
    <x v="5"/>
    <x v="6"/>
    <n v="1079626"/>
  </r>
  <r>
    <x v="5"/>
    <x v="7"/>
    <n v="1172931"/>
  </r>
  <r>
    <x v="6"/>
    <x v="0"/>
    <n v="641826"/>
  </r>
  <r>
    <x v="6"/>
    <x v="1"/>
    <n v="6046026"/>
  </r>
  <r>
    <x v="6"/>
    <x v="2"/>
    <n v="3877497"/>
  </r>
  <r>
    <x v="6"/>
    <x v="3"/>
    <n v="7307892"/>
  </r>
  <r>
    <x v="6"/>
    <x v="4"/>
    <n v="2608891"/>
  </r>
  <r>
    <x v="6"/>
    <x v="5"/>
    <n v="1345959"/>
  </r>
  <r>
    <x v="6"/>
    <x v="6"/>
    <n v="1084133"/>
  </r>
  <r>
    <x v="6"/>
    <x v="7"/>
    <n v="1462985"/>
  </r>
  <r>
    <x v="7"/>
    <x v="0"/>
    <n v="723174"/>
  </r>
  <r>
    <x v="7"/>
    <x v="1"/>
    <n v="6177706"/>
  </r>
  <r>
    <x v="7"/>
    <x v="2"/>
    <n v="4098373"/>
  </r>
  <r>
    <x v="7"/>
    <x v="3"/>
    <n v="7638099"/>
  </r>
  <r>
    <x v="7"/>
    <x v="4"/>
    <n v="2997309"/>
  </r>
  <r>
    <x v="7"/>
    <x v="5"/>
    <n v="1261673"/>
  </r>
  <r>
    <x v="7"/>
    <x v="6"/>
    <n v="1049932"/>
  </r>
  <r>
    <x v="7"/>
    <x v="7"/>
    <n v="1619376"/>
  </r>
  <r>
    <x v="8"/>
    <x v="0"/>
    <n v="658302"/>
  </r>
  <r>
    <x v="8"/>
    <x v="1"/>
    <n v="5292833"/>
  </r>
  <r>
    <x v="8"/>
    <x v="2"/>
    <n v="3433162"/>
  </r>
  <r>
    <x v="8"/>
    <x v="3"/>
    <n v="7184597"/>
  </r>
  <r>
    <x v="8"/>
    <x v="4"/>
    <n v="2424611"/>
  </r>
  <r>
    <x v="8"/>
    <x v="5"/>
    <n v="1217563"/>
  </r>
  <r>
    <x v="8"/>
    <x v="6"/>
    <n v="1038908"/>
  </r>
  <r>
    <x v="8"/>
    <x v="7"/>
    <n v="1412906"/>
  </r>
  <r>
    <x v="9"/>
    <x v="0"/>
    <n v="821609"/>
  </r>
  <r>
    <x v="9"/>
    <x v="1"/>
    <n v="5018317"/>
  </r>
  <r>
    <x v="9"/>
    <x v="2"/>
    <n v="3417649"/>
  </r>
  <r>
    <x v="9"/>
    <x v="3"/>
    <n v="7928519"/>
  </r>
  <r>
    <x v="9"/>
    <x v="4"/>
    <n v="2183078"/>
  </r>
  <r>
    <x v="9"/>
    <x v="5"/>
    <n v="1359127"/>
  </r>
  <r>
    <x v="9"/>
    <x v="6"/>
    <n v="990563"/>
  </r>
  <r>
    <x v="9"/>
    <x v="7"/>
    <n v="16367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3:K13" firstHeaderRow="1" firstDataRow="2" firstDataCol="1"/>
  <pivotFields count="3"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Sum of Net wt lb" fld="2" baseField="0" baseItem="0" numFmtId="164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showGridLines="0" showRowColHeaders="0" tabSelected="1" showRuler="0" view="pageLayout" zoomScaleNormal="100" workbookViewId="0">
      <selection activeCell="B3" sqref="B3:L3"/>
    </sheetView>
  </sheetViews>
  <sheetFormatPr defaultRowHeight="15" x14ac:dyDescent="0.25"/>
  <cols>
    <col min="2" max="10" width="7.42578125" customWidth="1"/>
    <col min="11" max="11" width="7.42578125" style="6" customWidth="1"/>
    <col min="12" max="12" width="7.42578125" customWidth="1"/>
    <col min="15" max="15" width="12" bestFit="1" customWidth="1"/>
  </cols>
  <sheetData>
    <row r="1" spans="1:14" ht="40.5" customHeight="1" x14ac:dyDescent="0.25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4" ht="41.25" customHeight="1" thickBot="1" x14ac:dyDescent="0.3">
      <c r="A2" s="68" t="s">
        <v>32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5"/>
      <c r="N2" s="15"/>
    </row>
    <row r="3" spans="1:14" ht="16.5" customHeight="1" thickTop="1" thickBot="1" x14ac:dyDescent="0.3">
      <c r="A3" s="59" t="s">
        <v>0</v>
      </c>
      <c r="B3" s="62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4" ht="21" customHeight="1" thickBot="1" x14ac:dyDescent="0.3">
      <c r="A4" s="60"/>
      <c r="B4" s="1">
        <v>2010</v>
      </c>
      <c r="C4" s="1">
        <v>2011</v>
      </c>
      <c r="D4" s="1">
        <v>2012</v>
      </c>
      <c r="E4" s="1">
        <v>2013</v>
      </c>
      <c r="F4" s="1">
        <v>2014</v>
      </c>
      <c r="G4" s="1">
        <v>2015</v>
      </c>
      <c r="H4" s="1">
        <v>2016</v>
      </c>
      <c r="I4" s="2">
        <v>2017</v>
      </c>
      <c r="J4" s="2">
        <v>2018</v>
      </c>
      <c r="K4" s="18">
        <v>2019</v>
      </c>
      <c r="L4" s="42">
        <v>2020</v>
      </c>
    </row>
    <row r="5" spans="1:14" x14ac:dyDescent="0.25">
      <c r="A5" s="3" t="s">
        <v>2</v>
      </c>
      <c r="B5" s="43">
        <f>ROUND('18 DC Landings DM (imperial)'!B5/2204.623,0)</f>
        <v>185</v>
      </c>
      <c r="C5" s="43">
        <f>ROUND('18 DC Landings DM (imperial)'!C5/2204.623,0)</f>
        <v>238</v>
      </c>
      <c r="D5" s="43">
        <f>ROUND('18 DC Landings DM (imperial)'!D5/2204.623,0)</f>
        <v>252</v>
      </c>
      <c r="E5" s="43">
        <f>ROUND('18 DC Landings DM (imperial)'!E5/2204.623,0)</f>
        <v>239</v>
      </c>
      <c r="F5" s="43">
        <f>ROUND('18 DC Landings DM (imperial)'!F5/2204.623,0)</f>
        <v>231</v>
      </c>
      <c r="G5" s="43">
        <f>ROUND('18 DC Landings DM (imperial)'!G5/2204.623,0)</f>
        <v>250</v>
      </c>
      <c r="H5" s="43">
        <f>ROUND('18 DC Landings DM (imperial)'!H5/2204.623,0)</f>
        <v>291</v>
      </c>
      <c r="I5" s="43">
        <f>ROUND('18 DC Landings DM (imperial)'!I5/2204.623,0)</f>
        <v>328</v>
      </c>
      <c r="J5" s="43">
        <f>ROUND('18 DC Landings DM (imperial)'!J5/2204.623,0)</f>
        <v>299</v>
      </c>
      <c r="K5" s="43">
        <f>ROUND('18 DC Landings DM (imperial)'!K5/2204.623,0)</f>
        <v>373</v>
      </c>
      <c r="L5" s="44">
        <f>ROUND('18 DC Landings DM (imperial)'!L5/2204.623,0)</f>
        <v>374</v>
      </c>
    </row>
    <row r="6" spans="1:14" x14ac:dyDescent="0.25">
      <c r="A6" s="3" t="s">
        <v>3</v>
      </c>
      <c r="B6" s="43">
        <f>ROUND('18 DC Landings DM (imperial)'!B6/2204.623,0)</f>
        <v>2997</v>
      </c>
      <c r="C6" s="43">
        <f>ROUND('18 DC Landings DM (imperial)'!C6/2204.623,0)</f>
        <v>2999</v>
      </c>
      <c r="D6" s="43">
        <f>ROUND('18 DC Landings DM (imperial)'!D6/2204.623,0)</f>
        <v>2664</v>
      </c>
      <c r="E6" s="43">
        <f>ROUND('18 DC Landings DM (imperial)'!E6/2204.623,0)</f>
        <v>2700</v>
      </c>
      <c r="F6" s="43">
        <f>ROUND('18 DC Landings DM (imperial)'!F6/2204.623,0)</f>
        <v>2620</v>
      </c>
      <c r="G6" s="43">
        <f>ROUND('18 DC Landings DM (imperial)'!G6/2204.623,0)</f>
        <v>2669</v>
      </c>
      <c r="H6" s="43">
        <f>ROUND('18 DC Landings DM (imperial)'!H6/2204.623,0)</f>
        <v>2742</v>
      </c>
      <c r="I6" s="43">
        <f>ROUND('18 DC Landings DM (imperial)'!I6/2204.623,0)</f>
        <v>2802</v>
      </c>
      <c r="J6" s="43">
        <f>ROUND('18 DC Landings DM (imperial)'!J6/2204.623,0)</f>
        <v>2401</v>
      </c>
      <c r="K6" s="43">
        <f>ROUND('18 DC Landings DM (imperial)'!K6/2204.623,0)</f>
        <v>2276</v>
      </c>
      <c r="L6" s="45">
        <f>ROUND('18 DC Landings DM (imperial)'!L6/2204.623,0)</f>
        <v>2217</v>
      </c>
    </row>
    <row r="7" spans="1:14" x14ac:dyDescent="0.25">
      <c r="A7" s="3" t="s">
        <v>4</v>
      </c>
      <c r="B7" s="43">
        <f>ROUND('18 DC Landings DM (imperial)'!B7/2204.623,0)</f>
        <v>1991</v>
      </c>
      <c r="C7" s="43">
        <f>ROUND('18 DC Landings DM (imperial)'!C7/2204.623,0)</f>
        <v>1072</v>
      </c>
      <c r="D7" s="43">
        <f>ROUND('18 DC Landings DM (imperial)'!D7/2204.623,0)</f>
        <v>1168</v>
      </c>
      <c r="E7" s="43">
        <f>ROUND('18 DC Landings DM (imperial)'!E7/2204.623,0)</f>
        <v>1321</v>
      </c>
      <c r="F7" s="43">
        <f>ROUND('18 DC Landings DM (imperial)'!F7/2204.623,0)</f>
        <v>1486</v>
      </c>
      <c r="G7" s="43">
        <f>ROUND('18 DC Landings DM (imperial)'!G7/2204.623,0)</f>
        <v>1634</v>
      </c>
      <c r="H7" s="43">
        <f>ROUND('18 DC Landings DM (imperial)'!H7/2204.623,0)</f>
        <v>1759</v>
      </c>
      <c r="I7" s="43">
        <f>ROUND('18 DC Landings DM (imperial)'!I7/2204.623,0)</f>
        <v>1859</v>
      </c>
      <c r="J7" s="43">
        <f>ROUND('18 DC Landings DM (imperial)'!J7/2204.623,0)</f>
        <v>1557</v>
      </c>
      <c r="K7" s="43">
        <f>ROUND('18 DC Landings DM (imperial)'!K7/2204.623,0)</f>
        <v>1550</v>
      </c>
      <c r="L7" s="45">
        <f>ROUND('18 DC Landings DM (imperial)'!L7/2204.623,0)</f>
        <v>1463</v>
      </c>
    </row>
    <row r="8" spans="1:14" x14ac:dyDescent="0.25">
      <c r="A8" s="3" t="s">
        <v>5</v>
      </c>
      <c r="B8" s="43">
        <f>ROUND('18 DC Landings DM (imperial)'!B8/2204.623,0)</f>
        <v>9156</v>
      </c>
      <c r="C8" s="43">
        <f>ROUND('18 DC Landings DM (imperial)'!C8/2204.623,0)</f>
        <v>6522</v>
      </c>
      <c r="D8" s="43">
        <f>ROUND('18 DC Landings DM (imperial)'!D8/2204.623,0)</f>
        <v>5323</v>
      </c>
      <c r="E8" s="43">
        <f>ROUND('18 DC Landings DM (imperial)'!E8/2204.623,0)</f>
        <v>4923</v>
      </c>
      <c r="F8" s="43">
        <f>ROUND('18 DC Landings DM (imperial)'!F8/2204.623,0)</f>
        <v>3349</v>
      </c>
      <c r="G8" s="43">
        <f>ROUND('18 DC Landings DM (imperial)'!G8/2204.623,0)</f>
        <v>3502</v>
      </c>
      <c r="H8" s="43">
        <f>ROUND('18 DC Landings DM (imperial)'!H8/2204.623,0)</f>
        <v>3315</v>
      </c>
      <c r="I8" s="43">
        <f>ROUND('18 DC Landings DM (imperial)'!I8/2204.623,0)</f>
        <v>3465</v>
      </c>
      <c r="J8" s="43">
        <f>ROUND('18 DC Landings DM (imperial)'!J8/2204.623,0)</f>
        <v>3259</v>
      </c>
      <c r="K8" s="43">
        <f>ROUND('18 DC Landings DM (imperial)'!K8/2204.623,0)</f>
        <v>3596</v>
      </c>
      <c r="L8" s="45">
        <f>ROUND('18 DC Landings DM (imperial)'!L8/2204.623,0)</f>
        <v>3093</v>
      </c>
    </row>
    <row r="9" spans="1:14" x14ac:dyDescent="0.25">
      <c r="A9" s="3" t="s">
        <v>6</v>
      </c>
      <c r="B9" s="43">
        <f>ROUND('18 DC Landings DM (imperial)'!B9/2204.623,0)</f>
        <v>4517</v>
      </c>
      <c r="C9" s="43">
        <f>ROUND('18 DC Landings DM (imperial)'!C9/2204.623,0)</f>
        <v>3274</v>
      </c>
      <c r="D9" s="43">
        <f>ROUND('18 DC Landings DM (imperial)'!D9/2204.623,0)</f>
        <v>2237</v>
      </c>
      <c r="E9" s="43">
        <f>ROUND('18 DC Landings DM (imperial)'!E9/2204.623,0)</f>
        <v>1818</v>
      </c>
      <c r="F9" s="43">
        <f>ROUND('18 DC Landings DM (imperial)'!F9/2204.623,0)</f>
        <v>1277</v>
      </c>
      <c r="G9" s="43">
        <f>ROUND('18 DC Landings DM (imperial)'!G9/2204.623,0)</f>
        <v>1168</v>
      </c>
      <c r="H9" s="43">
        <f>ROUND('18 DC Landings DM (imperial)'!H9/2204.623,0)</f>
        <v>1183</v>
      </c>
      <c r="I9" s="43">
        <f>ROUND('18 DC Landings DM (imperial)'!I9/2204.623,0)</f>
        <v>1360</v>
      </c>
      <c r="J9" s="43">
        <f>ROUND('18 DC Landings DM (imperial)'!J9/2204.623,0)</f>
        <v>1100</v>
      </c>
      <c r="K9" s="43">
        <f>ROUND('18 DC Landings DM (imperial)'!K9/2204.623,0)</f>
        <v>990</v>
      </c>
      <c r="L9" s="45">
        <f>ROUND('18 DC Landings DM (imperial)'!L9/2204.623,0)</f>
        <v>1019</v>
      </c>
    </row>
    <row r="10" spans="1:14" x14ac:dyDescent="0.25">
      <c r="A10" s="3" t="s">
        <v>7</v>
      </c>
      <c r="B10" s="43">
        <f>ROUND('18 DC Landings DM (imperial)'!B10/2204.623,0)</f>
        <v>1027</v>
      </c>
      <c r="C10" s="43">
        <f>ROUND('18 DC Landings DM (imperial)'!C10/2204.623,0)</f>
        <v>1050</v>
      </c>
      <c r="D10" s="43">
        <f>ROUND('18 DC Landings DM (imperial)'!D10/2204.623,0)</f>
        <v>700</v>
      </c>
      <c r="E10" s="43">
        <f>ROUND('18 DC Landings DM (imperial)'!E10/2204.623,0)</f>
        <v>547</v>
      </c>
      <c r="F10" s="43">
        <f>ROUND('18 DC Landings DM (imperial)'!F10/2204.623,0)</f>
        <v>378</v>
      </c>
      <c r="G10" s="43">
        <f>ROUND('18 DC Landings DM (imperial)'!G10/2204.623,0)</f>
        <v>606</v>
      </c>
      <c r="H10" s="43">
        <f>ROUND('18 DC Landings DM (imperial)'!H10/2204.623,0)</f>
        <v>611</v>
      </c>
      <c r="I10" s="43">
        <f>ROUND('18 DC Landings DM (imperial)'!I10/2204.623,0)</f>
        <v>572</v>
      </c>
      <c r="J10" s="43">
        <f>ROUND('18 DC Landings DM (imperial)'!J10/2204.623,0)</f>
        <v>552</v>
      </c>
      <c r="K10" s="43">
        <f>ROUND('18 DC Landings DM (imperial)'!K10/2204.623,0)</f>
        <v>616</v>
      </c>
      <c r="L10" s="45">
        <f>ROUND('18 DC Landings DM (imperial)'!L10/2204.623,0)</f>
        <v>520</v>
      </c>
    </row>
    <row r="11" spans="1:14" x14ac:dyDescent="0.25">
      <c r="A11" s="3" t="s">
        <v>8</v>
      </c>
      <c r="B11" s="43">
        <f>ROUND('18 DC Landings DM (imperial)'!B11/2204.623,0)</f>
        <v>810</v>
      </c>
      <c r="C11" s="43">
        <f>ROUND('18 DC Landings DM (imperial)'!C11/2204.623,0)</f>
        <v>917</v>
      </c>
      <c r="D11" s="43">
        <f>ROUND('18 DC Landings DM (imperial)'!D11/2204.623,0)</f>
        <v>778</v>
      </c>
      <c r="E11" s="43">
        <f>ROUND('18 DC Landings DM (imperial)'!E11/2204.623,0)</f>
        <v>555</v>
      </c>
      <c r="F11" s="43">
        <f>ROUND('18 DC Landings DM (imperial)'!F11/2204.623,0)</f>
        <v>495</v>
      </c>
      <c r="G11" s="43">
        <f>ROUND('18 DC Landings DM (imperial)'!G11/2204.623,0)</f>
        <v>490</v>
      </c>
      <c r="H11" s="43">
        <f>ROUND('18 DC Landings DM (imperial)'!H11/2204.623,0)</f>
        <v>492</v>
      </c>
      <c r="I11" s="43">
        <f>ROUND('18 DC Landings DM (imperial)'!I11/2204.623,0)</f>
        <v>476</v>
      </c>
      <c r="J11" s="43">
        <f>ROUND('18 DC Landings DM (imperial)'!J11/2204.623,0)</f>
        <v>471</v>
      </c>
      <c r="K11" s="43">
        <f>ROUND('18 DC Landings DM (imperial)'!K11/2204.623,0)</f>
        <v>449</v>
      </c>
      <c r="L11" s="45">
        <f>ROUND('18 DC Landings DM (imperial)'!L11/2204.623,0)</f>
        <v>406</v>
      </c>
    </row>
    <row r="12" spans="1:14" ht="15.75" thickBot="1" x14ac:dyDescent="0.3">
      <c r="A12" s="7" t="s">
        <v>9</v>
      </c>
      <c r="B12" s="43">
        <f>ROUND('18 DC Landings DM (imperial)'!B12/2204.623,0)</f>
        <v>1491</v>
      </c>
      <c r="C12" s="43">
        <f>ROUND('18 DC Landings DM (imperial)'!C12/2204.623,0)</f>
        <v>1549</v>
      </c>
      <c r="D12" s="43">
        <f>ROUND('18 DC Landings DM (imperial)'!D12/2204.623,0)</f>
        <v>1056</v>
      </c>
      <c r="E12" s="43">
        <f>ROUND('18 DC Landings DM (imperial)'!E12/2204.623,0)</f>
        <v>798</v>
      </c>
      <c r="F12" s="43">
        <f>ROUND('18 DC Landings DM (imperial)'!F12/2204.623,0)</f>
        <v>564</v>
      </c>
      <c r="G12" s="43">
        <f>ROUND('18 DC Landings DM (imperial)'!G12/2204.623,0)</f>
        <v>532</v>
      </c>
      <c r="H12" s="43">
        <f>ROUND('18 DC Landings DM (imperial)'!H12/2204.623,0)</f>
        <v>664</v>
      </c>
      <c r="I12" s="43">
        <f>ROUND('18 DC Landings DM (imperial)'!I12/2204.623,0)</f>
        <v>735</v>
      </c>
      <c r="J12" s="43">
        <f>ROUND('18 DC Landings DM (imperial)'!J12/2204.623,0)</f>
        <v>641</v>
      </c>
      <c r="K12" s="43">
        <f>ROUND('18 DC Landings DM (imperial)'!K12/2204.623,0)</f>
        <v>742</v>
      </c>
      <c r="L12" s="45">
        <f>ROUND('18 DC Landings DM (imperial)'!L12/2204.623,0)</f>
        <v>728</v>
      </c>
    </row>
    <row r="13" spans="1:14" ht="15.75" thickBot="1" x14ac:dyDescent="0.3">
      <c r="A13" s="7" t="s">
        <v>10</v>
      </c>
      <c r="B13" s="46">
        <f>ROUND('18 DC Landings DM (imperial)'!B13/2204.623,0)</f>
        <v>22174</v>
      </c>
      <c r="C13" s="47">
        <f>ROUND('18 DC Landings DM (imperial)'!C13/2204.623,0)</f>
        <v>17620</v>
      </c>
      <c r="D13" s="47">
        <f>ROUND('18 DC Landings DM (imperial)'!D13/2204.623,0)</f>
        <v>14178</v>
      </c>
      <c r="E13" s="47">
        <f>ROUND('18 DC Landings DM (imperial)'!E13/2204.623,0)</f>
        <v>12900</v>
      </c>
      <c r="F13" s="47">
        <f>ROUND('18 DC Landings DM (imperial)'!F13/2204.623,0)</f>
        <v>10400</v>
      </c>
      <c r="G13" s="47">
        <f>ROUND('18 DC Landings DM (imperial)'!G13/2204.623,0)</f>
        <v>10851</v>
      </c>
      <c r="H13" s="47">
        <f>ROUND('18 DC Landings DM (imperial)'!H13/2204.623,0)</f>
        <v>11056</v>
      </c>
      <c r="I13" s="47">
        <f>ROUND('18 DC Landings DM (imperial)'!I13/2204.623,0)</f>
        <v>11596</v>
      </c>
      <c r="J13" s="47">
        <f>ROUND('18 DC Landings DM (imperial)'!J13/2204.623,0)</f>
        <v>10280</v>
      </c>
      <c r="K13" s="47">
        <f>ROUND('18 DC Landings DM (imperial)'!K13/2204.623,0)</f>
        <v>10594</v>
      </c>
      <c r="L13" s="48">
        <f>ROUND('18 DC Landings DM (imperial)'!L13/2204.623,0)</f>
        <v>9820</v>
      </c>
    </row>
    <row r="14" spans="1:14" ht="22.5" customHeight="1" thickBot="1" x14ac:dyDescent="0.3">
      <c r="A14" s="61" t="s">
        <v>0</v>
      </c>
      <c r="B14" s="69" t="s">
        <v>11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4" ht="22.5" customHeight="1" thickBot="1" x14ac:dyDescent="0.3">
      <c r="A15" s="60"/>
      <c r="B15" s="1">
        <v>2010</v>
      </c>
      <c r="C15" s="1">
        <v>2011</v>
      </c>
      <c r="D15" s="1">
        <v>2012</v>
      </c>
      <c r="E15" s="1">
        <v>2013</v>
      </c>
      <c r="F15" s="1">
        <v>2014</v>
      </c>
      <c r="G15" s="1">
        <v>2015</v>
      </c>
      <c r="H15" s="1">
        <v>2016</v>
      </c>
      <c r="I15" s="2">
        <v>2017</v>
      </c>
      <c r="J15" s="2">
        <v>2018</v>
      </c>
      <c r="K15" s="9">
        <v>2019</v>
      </c>
      <c r="L15" s="50">
        <v>2020</v>
      </c>
    </row>
    <row r="16" spans="1:14" x14ac:dyDescent="0.25">
      <c r="A16" s="3" t="s">
        <v>2</v>
      </c>
      <c r="B16" s="43">
        <f>ROUND('18 DC Landings DM (imperial)'!B16/2204.623,0)</f>
        <v>12</v>
      </c>
      <c r="C16" s="43">
        <f>ROUND('18 DC Landings DM (imperial)'!C16/2204.623,0)</f>
        <v>11</v>
      </c>
      <c r="D16" s="43">
        <f>ROUND('18 DC Landings DM (imperial)'!D16/2204.623,0)</f>
        <v>12</v>
      </c>
      <c r="E16" s="43">
        <f>ROUND('18 DC Landings DM (imperial)'!E16/2204.623,0)</f>
        <v>12</v>
      </c>
      <c r="F16" s="43">
        <f>ROUND('18 DC Landings DM (imperial)'!F16/2204.623,0)</f>
        <v>10</v>
      </c>
      <c r="G16" s="43">
        <f>ROUND('18 DC Landings DM (imperial)'!G16/2204.623,0)</f>
        <v>14</v>
      </c>
      <c r="H16" s="43">
        <f>ROUND('18 DC Landings DM (imperial)'!H16/2204.623,0)</f>
        <v>17</v>
      </c>
      <c r="I16" s="43">
        <f>ROUND('18 DC Landings DM (imperial)'!I16/2204.623,0)</f>
        <v>9</v>
      </c>
      <c r="J16" s="43">
        <f>ROUND('18 DC Landings DM (imperial)'!J16/2204.623,0)</f>
        <v>10</v>
      </c>
      <c r="K16" s="43">
        <f>ROUND('18 DC Landings DM (imperial)'!K16/2204.623,0)</f>
        <v>13</v>
      </c>
      <c r="L16" s="44">
        <f>ROUND('18 DC Landings DM (imperial)'!L16/2204.623,0)</f>
        <v>15</v>
      </c>
    </row>
    <row r="17" spans="1:12" x14ac:dyDescent="0.25">
      <c r="A17" s="3" t="s">
        <v>3</v>
      </c>
      <c r="B17" s="43">
        <f>ROUND('18 DC Landings DM (imperial)'!B17/2204.623,0)</f>
        <v>139</v>
      </c>
      <c r="C17" s="43">
        <f>ROUND('18 DC Landings DM (imperial)'!C17/2204.623,0)</f>
        <v>133</v>
      </c>
      <c r="D17" s="43">
        <f>ROUND('18 DC Landings DM (imperial)'!D17/2204.623,0)</f>
        <v>104</v>
      </c>
      <c r="E17" s="43">
        <f>ROUND('18 DC Landings DM (imperial)'!E17/2204.623,0)</f>
        <v>97</v>
      </c>
      <c r="F17" s="43">
        <f>ROUND('18 DC Landings DM (imperial)'!F17/2204.623,0)</f>
        <v>114</v>
      </c>
      <c r="G17" s="43">
        <f>ROUND('18 DC Landings DM (imperial)'!G17/2204.623,0)</f>
        <v>114</v>
      </c>
      <c r="H17" s="43">
        <f>ROUND('18 DC Landings DM (imperial)'!H17/2204.623,0)</f>
        <v>108</v>
      </c>
      <c r="I17" s="43">
        <f>ROUND('18 DC Landings DM (imperial)'!I17/2204.623,0)</f>
        <v>81</v>
      </c>
      <c r="J17" s="43">
        <f>ROUND('18 DC Landings DM (imperial)'!J17/2204.623,0)</f>
        <v>64</v>
      </c>
      <c r="K17" s="43">
        <f>ROUND('18 DC Landings DM (imperial)'!K17/2204.623,0)</f>
        <v>64</v>
      </c>
      <c r="L17" s="45">
        <f>ROUND('18 DC Landings DM (imperial)'!L17/2204.623,0)</f>
        <v>75</v>
      </c>
    </row>
    <row r="18" spans="1:12" x14ac:dyDescent="0.25">
      <c r="A18" s="3" t="s">
        <v>4</v>
      </c>
      <c r="B18" s="43">
        <f>ROUND('18 DC Landings DM (imperial)'!B18/2204.623,0)</f>
        <v>124</v>
      </c>
      <c r="C18" s="43">
        <f>ROUND('18 DC Landings DM (imperial)'!C18/2204.623,0)</f>
        <v>43</v>
      </c>
      <c r="D18" s="43">
        <f>ROUND('18 DC Landings DM (imperial)'!D18/2204.623,0)</f>
        <v>55</v>
      </c>
      <c r="E18" s="43">
        <f>ROUND('18 DC Landings DM (imperial)'!E18/2204.623,0)</f>
        <v>59</v>
      </c>
      <c r="F18" s="43">
        <f>ROUND('18 DC Landings DM (imperial)'!F18/2204.623,0)</f>
        <v>62</v>
      </c>
      <c r="G18" s="43">
        <f>ROUND('18 DC Landings DM (imperial)'!G18/2204.623,0)</f>
        <v>61</v>
      </c>
      <c r="H18" s="43">
        <f>ROUND('18 DC Landings DM (imperial)'!H18/2204.623,0)</f>
        <v>65</v>
      </c>
      <c r="I18" s="43">
        <f>ROUND('18 DC Landings DM (imperial)'!I18/2204.623,0)</f>
        <v>49</v>
      </c>
      <c r="J18" s="43">
        <f>ROUND('18 DC Landings DM (imperial)'!J18/2204.623,0)</f>
        <v>35</v>
      </c>
      <c r="K18" s="43">
        <f>ROUND('18 DC Landings DM (imperial)'!K18/2204.623,0)</f>
        <v>36</v>
      </c>
      <c r="L18" s="45">
        <f>ROUND('18 DC Landings DM (imperial)'!L18/2204.623,0)</f>
        <v>29</v>
      </c>
    </row>
    <row r="19" spans="1:12" x14ac:dyDescent="0.25">
      <c r="A19" s="3" t="s">
        <v>5</v>
      </c>
      <c r="B19" s="43">
        <f>ROUND('18 DC Landings DM (imperial)'!B19/2204.623,0)</f>
        <v>692</v>
      </c>
      <c r="C19" s="43">
        <f>ROUND('18 DC Landings DM (imperial)'!C19/2204.623,0)</f>
        <v>438</v>
      </c>
      <c r="D19" s="43">
        <f>ROUND('18 DC Landings DM (imperial)'!D19/2204.623,0)</f>
        <v>292</v>
      </c>
      <c r="E19" s="43">
        <f>ROUND('18 DC Landings DM (imperial)'!E19/2204.623,0)</f>
        <v>265</v>
      </c>
      <c r="F19" s="43">
        <f>ROUND('18 DC Landings DM (imperial)'!F19/2204.623,0)</f>
        <v>224</v>
      </c>
      <c r="G19" s="43">
        <f>ROUND('18 DC Landings DM (imperial)'!G19/2204.623,0)</f>
        <v>254</v>
      </c>
      <c r="H19" s="43">
        <f>ROUND('18 DC Landings DM (imperial)'!H19/2204.623,0)</f>
        <v>194</v>
      </c>
      <c r="I19" s="43">
        <f>ROUND('18 DC Landings DM (imperial)'!I19/2204.623,0)</f>
        <v>171</v>
      </c>
      <c r="J19" s="43">
        <f>ROUND('18 DC Landings DM (imperial)'!J19/2204.623,0)</f>
        <v>145</v>
      </c>
      <c r="K19" s="43">
        <f>ROUND('18 DC Landings DM (imperial)'!K19/2204.623,0)</f>
        <v>160</v>
      </c>
      <c r="L19" s="45">
        <f>ROUND('18 DC Landings DM (imperial)'!L19/2204.623,0)</f>
        <v>85</v>
      </c>
    </row>
    <row r="20" spans="1:12" x14ac:dyDescent="0.25">
      <c r="A20" s="3" t="s">
        <v>6</v>
      </c>
      <c r="B20" s="43">
        <f>ROUND('18 DC Landings DM (imperial)'!B20/2204.623,0)</f>
        <v>411</v>
      </c>
      <c r="C20" s="43">
        <f>ROUND('18 DC Landings DM (imperial)'!C20/2204.623,0)</f>
        <v>352</v>
      </c>
      <c r="D20" s="43">
        <f>ROUND('18 DC Landings DM (imperial)'!D20/2204.623,0)</f>
        <v>239</v>
      </c>
      <c r="E20" s="43">
        <f>ROUND('18 DC Landings DM (imperial)'!E20/2204.623,0)</f>
        <v>179</v>
      </c>
      <c r="F20" s="43">
        <f>ROUND('18 DC Landings DM (imperial)'!F20/2204.623,0)</f>
        <v>148</v>
      </c>
      <c r="G20" s="43">
        <f>ROUND('18 DC Landings DM (imperial)'!G20/2204.623,0)</f>
        <v>100</v>
      </c>
      <c r="H20" s="43">
        <f>ROUND('18 DC Landings DM (imperial)'!H20/2204.623,0)</f>
        <v>109</v>
      </c>
      <c r="I20" s="43">
        <f>ROUND('18 DC Landings DM (imperial)'!I20/2204.623,0)</f>
        <v>109</v>
      </c>
      <c r="J20" s="43">
        <f>ROUND('18 DC Landings DM (imperial)'!J20/2204.623,0)</f>
        <v>98</v>
      </c>
      <c r="K20" s="43">
        <f>ROUND('18 DC Landings DM (imperial)'!K20/2204.623,0)</f>
        <v>74</v>
      </c>
      <c r="L20" s="45">
        <f>ROUND('18 DC Landings DM (imperial)'!L20/2204.623,0)</f>
        <v>44</v>
      </c>
    </row>
    <row r="21" spans="1:12" x14ac:dyDescent="0.25">
      <c r="A21" s="3" t="s">
        <v>7</v>
      </c>
      <c r="B21" s="43">
        <f>ROUND('18 DC Landings DM (imperial)'!B21/2204.623,0)</f>
        <v>65</v>
      </c>
      <c r="C21" s="43">
        <f>ROUND('18 DC Landings DM (imperial)'!C21/2204.623,0)</f>
        <v>77</v>
      </c>
      <c r="D21" s="43">
        <f>ROUND('18 DC Landings DM (imperial)'!D21/2204.623,0)</f>
        <v>43</v>
      </c>
      <c r="E21" s="43">
        <f>ROUND('18 DC Landings DM (imperial)'!E21/2204.623,0)</f>
        <v>37</v>
      </c>
      <c r="F21" s="43">
        <f>ROUND('18 DC Landings DM (imperial)'!F21/2204.623,0)</f>
        <v>17</v>
      </c>
      <c r="G21" s="43">
        <f>ROUND('18 DC Landings DM (imperial)'!G21/2204.623,0)</f>
        <v>38</v>
      </c>
      <c r="H21" s="43">
        <f>ROUND('18 DC Landings DM (imperial)'!H21/2204.623,0)</f>
        <v>24</v>
      </c>
      <c r="I21" s="43">
        <f>ROUND('18 DC Landings DM (imperial)'!I21/2204.623,0)</f>
        <v>29</v>
      </c>
      <c r="J21" s="43">
        <f>ROUND('18 DC Landings DM (imperial)'!J21/2204.623,0)</f>
        <v>33</v>
      </c>
      <c r="K21" s="43">
        <f>ROUND('18 DC Landings DM (imperial)'!K21/2204.623,0)</f>
        <v>47</v>
      </c>
      <c r="L21" s="45">
        <f>ROUND('18 DC Landings DM (imperial)'!L21/2204.623,0)</f>
        <v>38</v>
      </c>
    </row>
    <row r="22" spans="1:12" x14ac:dyDescent="0.25">
      <c r="A22" s="3" t="s">
        <v>8</v>
      </c>
      <c r="B22" s="43">
        <f>ROUND('18 DC Landings DM (imperial)'!B22/2204.623,0)</f>
        <v>23</v>
      </c>
      <c r="C22" s="43">
        <f>ROUND('18 DC Landings DM (imperial)'!C22/2204.623,0)</f>
        <v>26</v>
      </c>
      <c r="D22" s="43">
        <f>ROUND('18 DC Landings DM (imperial)'!D22/2204.623,0)</f>
        <v>20</v>
      </c>
      <c r="E22" s="43">
        <f>ROUND('18 DC Landings DM (imperial)'!E22/2204.623,0)</f>
        <v>15</v>
      </c>
      <c r="F22" s="43">
        <f>ROUND('18 DC Landings DM (imperial)'!F22/2204.623,0)</f>
        <v>26</v>
      </c>
      <c r="G22" s="43">
        <f>ROUND('18 DC Landings DM (imperial)'!G22/2204.623,0)</f>
        <v>17</v>
      </c>
      <c r="H22" s="43">
        <f>ROUND('18 DC Landings DM (imperial)'!H22/2204.623,0)</f>
        <v>26</v>
      </c>
      <c r="I22" s="43">
        <f>ROUND('18 DC Landings DM (imperial)'!I22/2204.623,0)</f>
        <v>15</v>
      </c>
      <c r="J22" s="43">
        <f>ROUND('18 DC Landings DM (imperial)'!J22/2204.623,0)</f>
        <v>11</v>
      </c>
      <c r="K22" s="43">
        <f>ROUND('18 DC Landings DM (imperial)'!K22/2204.623,0)</f>
        <v>17</v>
      </c>
      <c r="L22" s="45">
        <f>ROUND('18 DC Landings DM (imperial)'!L22/2204.623,0)</f>
        <v>16</v>
      </c>
    </row>
    <row r="23" spans="1:12" ht="15.75" thickBot="1" x14ac:dyDescent="0.3">
      <c r="A23" s="7" t="s">
        <v>9</v>
      </c>
      <c r="B23" s="43">
        <f>ROUND('18 DC Landings DM (imperial)'!B23/2204.623,0)</f>
        <v>43</v>
      </c>
      <c r="C23" s="43">
        <f>ROUND('18 DC Landings DM (imperial)'!C23/2204.623,0)</f>
        <v>83</v>
      </c>
      <c r="D23" s="43">
        <f>ROUND('18 DC Landings DM (imperial)'!D23/2204.623,0)</f>
        <v>36</v>
      </c>
      <c r="E23" s="43">
        <f>ROUND('18 DC Landings DM (imperial)'!E23/2204.623,0)</f>
        <v>26</v>
      </c>
      <c r="F23" s="43">
        <f>ROUND('18 DC Landings DM (imperial)'!F23/2204.623,0)</f>
        <v>24</v>
      </c>
      <c r="G23" s="43">
        <f>ROUND('18 DC Landings DM (imperial)'!G23/2204.623,0)</f>
        <v>24</v>
      </c>
      <c r="H23" s="43">
        <f>ROUND('18 DC Landings DM (imperial)'!H23/2204.623,0)</f>
        <v>32</v>
      </c>
      <c r="I23" s="43">
        <f>ROUND('18 DC Landings DM (imperial)'!I23/2204.623,0)</f>
        <v>13</v>
      </c>
      <c r="J23" s="43">
        <f>ROUND('18 DC Landings DM (imperial)'!J23/2204.623,0)</f>
        <v>14</v>
      </c>
      <c r="K23" s="43">
        <f>ROUND('18 DC Landings DM (imperial)'!K23/2204.623,0)</f>
        <v>34</v>
      </c>
      <c r="L23" s="45">
        <f>ROUND('18 DC Landings DM (imperial)'!L23/2204.623,0)</f>
        <v>36</v>
      </c>
    </row>
    <row r="24" spans="1:12" ht="15.75" thickBot="1" x14ac:dyDescent="0.3">
      <c r="A24" s="7" t="s">
        <v>10</v>
      </c>
      <c r="B24" s="46">
        <f>ROUND('18 DC Landings DM (imperial)'!B24/2204.623,0)</f>
        <v>1507</v>
      </c>
      <c r="C24" s="47">
        <f>ROUND('18 DC Landings DM (imperial)'!C24/2204.623,0)</f>
        <v>1162</v>
      </c>
      <c r="D24" s="47">
        <f>ROUND('18 DC Landings DM (imperial)'!D24/2204.623,0)</f>
        <v>801</v>
      </c>
      <c r="E24" s="47">
        <f>ROUND('18 DC Landings DM (imperial)'!E24/2204.623,0)</f>
        <v>690</v>
      </c>
      <c r="F24" s="47">
        <f>ROUND('18 DC Landings DM (imperial)'!F24/2204.623,0)</f>
        <v>625</v>
      </c>
      <c r="G24" s="47">
        <f>ROUND('18 DC Landings DM (imperial)'!G24/2204.623,0)</f>
        <v>622</v>
      </c>
      <c r="H24" s="47">
        <f>ROUND('18 DC Landings DM (imperial)'!H24/2204.623,0)</f>
        <v>575</v>
      </c>
      <c r="I24" s="47">
        <f>ROUND('18 DC Landings DM (imperial)'!I24/2204.623,0)</f>
        <v>475</v>
      </c>
      <c r="J24" s="47">
        <f>ROUND('18 DC Landings DM (imperial)'!J24/2204.623,0)</f>
        <v>410</v>
      </c>
      <c r="K24" s="47">
        <f>ROUND('18 DC Landings DM (imperial)'!K24/2204.623,0)</f>
        <v>445</v>
      </c>
      <c r="L24" s="48">
        <f>ROUND('18 DC Landings DM (imperial)'!L24/2204.623,0)</f>
        <v>337</v>
      </c>
    </row>
    <row r="25" spans="1:12" ht="23.25" customHeight="1" thickBot="1" x14ac:dyDescent="0.3">
      <c r="A25" s="61" t="s">
        <v>0</v>
      </c>
      <c r="B25" s="69" t="s">
        <v>12</v>
      </c>
      <c r="C25" s="70"/>
      <c r="D25" s="70"/>
      <c r="E25" s="70"/>
      <c r="F25" s="70"/>
      <c r="G25" s="70"/>
      <c r="H25" s="70"/>
      <c r="I25" s="70"/>
      <c r="J25" s="70"/>
      <c r="K25" s="70"/>
    </row>
    <row r="26" spans="1:12" ht="23.25" customHeight="1" thickBot="1" x14ac:dyDescent="0.3">
      <c r="A26" s="60"/>
      <c r="B26" s="1">
        <v>2010</v>
      </c>
      <c r="C26" s="1">
        <v>2011</v>
      </c>
      <c r="D26" s="1">
        <v>2012</v>
      </c>
      <c r="E26" s="1">
        <v>2013</v>
      </c>
      <c r="F26" s="1">
        <v>2014</v>
      </c>
      <c r="G26" s="1">
        <v>2015</v>
      </c>
      <c r="H26" s="1">
        <v>2016</v>
      </c>
      <c r="I26" s="2">
        <v>2017</v>
      </c>
      <c r="J26" s="2">
        <v>2018</v>
      </c>
      <c r="K26" s="9">
        <v>2019</v>
      </c>
      <c r="L26" s="50">
        <v>2020</v>
      </c>
    </row>
    <row r="27" spans="1:12" x14ac:dyDescent="0.25">
      <c r="A27" s="3" t="s">
        <v>2</v>
      </c>
      <c r="B27" s="43">
        <f>ROUND('18 DC Landings DM (imperial)'!B27/2204.623,0)</f>
        <v>197</v>
      </c>
      <c r="C27" s="43">
        <f>ROUND('18 DC Landings DM (imperial)'!C27/2204.623,0)</f>
        <v>249</v>
      </c>
      <c r="D27" s="43">
        <f>ROUND('18 DC Landings DM (imperial)'!D27/2204.623,0)</f>
        <v>264</v>
      </c>
      <c r="E27" s="43">
        <f>ROUND('18 DC Landings DM (imperial)'!E27/2204.623,0)</f>
        <v>250</v>
      </c>
      <c r="F27" s="43">
        <f>ROUND('18 DC Landings DM (imperial)'!F27/2204.623,0)</f>
        <v>241</v>
      </c>
      <c r="G27" s="43">
        <f>ROUND('18 DC Landings DM (imperial)'!G27/2204.623,0)</f>
        <v>264</v>
      </c>
      <c r="H27" s="43">
        <f>ROUND('18 DC Landings DM (imperial)'!H27/2204.623,0)</f>
        <v>308</v>
      </c>
      <c r="I27" s="43">
        <f>ROUND('18 DC Landings DM (imperial)'!I27/2204.623,0)</f>
        <v>337</v>
      </c>
      <c r="J27" s="43">
        <f>ROUND('18 DC Landings DM (imperial)'!J27/2204.623,0)</f>
        <v>309</v>
      </c>
      <c r="K27" s="43">
        <f>ROUND('18 DC Landings DM (imperial)'!K27/2204.623,0)</f>
        <v>386</v>
      </c>
      <c r="L27" s="44">
        <f>ROUND('18 DC Landings DM (imperial)'!L27/2204.623,0)</f>
        <v>389</v>
      </c>
    </row>
    <row r="28" spans="1:12" x14ac:dyDescent="0.25">
      <c r="A28" s="3" t="s">
        <v>3</v>
      </c>
      <c r="B28" s="43">
        <f>ROUND('18 DC Landings DM (imperial)'!B28/2204.623,0)</f>
        <v>3136</v>
      </c>
      <c r="C28" s="43">
        <f>ROUND('18 DC Landings DM (imperial)'!C28/2204.623,0)</f>
        <v>3132</v>
      </c>
      <c r="D28" s="43">
        <f>ROUND('18 DC Landings DM (imperial)'!D28/2204.623,0)</f>
        <v>2768</v>
      </c>
      <c r="E28" s="43">
        <f>ROUND('18 DC Landings DM (imperial)'!E28/2204.623,0)</f>
        <v>2797</v>
      </c>
      <c r="F28" s="43">
        <f>ROUND('18 DC Landings DM (imperial)'!F28/2204.623,0)</f>
        <v>2734</v>
      </c>
      <c r="G28" s="43">
        <f>ROUND('18 DC Landings DM (imperial)'!G28/2204.623,0)</f>
        <v>2783</v>
      </c>
      <c r="H28" s="43">
        <f>ROUND('18 DC Landings DM (imperial)'!H28/2204.623,0)</f>
        <v>2850</v>
      </c>
      <c r="I28" s="43">
        <f>ROUND('18 DC Landings DM (imperial)'!I28/2204.623,0)</f>
        <v>2883</v>
      </c>
      <c r="J28" s="43">
        <f>ROUND('18 DC Landings DM (imperial)'!J28/2204.623,0)</f>
        <v>2465</v>
      </c>
      <c r="K28" s="43">
        <f>ROUND('18 DC Landings DM (imperial)'!K28/2204.623,0)</f>
        <v>2340</v>
      </c>
      <c r="L28" s="45">
        <f>ROUND('18 DC Landings DM (imperial)'!L28/2204.623,0)</f>
        <v>2292</v>
      </c>
    </row>
    <row r="29" spans="1:12" x14ac:dyDescent="0.25">
      <c r="A29" s="3" t="s">
        <v>4</v>
      </c>
      <c r="B29" s="43">
        <f>ROUND('18 DC Landings DM (imperial)'!B29/2204.623,0)</f>
        <v>2115</v>
      </c>
      <c r="C29" s="43">
        <f>ROUND('18 DC Landings DM (imperial)'!C29/2204.623,0)</f>
        <v>1115</v>
      </c>
      <c r="D29" s="43">
        <f>ROUND('18 DC Landings DM (imperial)'!D29/2204.623,0)</f>
        <v>1223</v>
      </c>
      <c r="E29" s="43">
        <f>ROUND('18 DC Landings DM (imperial)'!E29/2204.623,0)</f>
        <v>1380</v>
      </c>
      <c r="F29" s="43">
        <f>ROUND('18 DC Landings DM (imperial)'!F29/2204.623,0)</f>
        <v>1548</v>
      </c>
      <c r="G29" s="43">
        <f>ROUND('18 DC Landings DM (imperial)'!G29/2204.623,0)</f>
        <v>1695</v>
      </c>
      <c r="H29" s="43">
        <f>ROUND('18 DC Landings DM (imperial)'!H29/2204.623,0)</f>
        <v>1824</v>
      </c>
      <c r="I29" s="43">
        <f>ROUND('18 DC Landings DM (imperial)'!I29/2204.623,0)</f>
        <v>1908</v>
      </c>
      <c r="J29" s="43">
        <f>ROUND('18 DC Landings DM (imperial)'!J29/2204.623,0)</f>
        <v>1592</v>
      </c>
      <c r="K29" s="43">
        <f>ROUND('18 DC Landings DM (imperial)'!K29/2204.623,0)</f>
        <v>1587</v>
      </c>
      <c r="L29" s="45">
        <f>ROUND('18 DC Landings DM (imperial)'!L29/2204.623,0)</f>
        <v>1491</v>
      </c>
    </row>
    <row r="30" spans="1:12" x14ac:dyDescent="0.25">
      <c r="A30" s="3" t="s">
        <v>5</v>
      </c>
      <c r="B30" s="43">
        <f>ROUND('18 DC Landings DM (imperial)'!B30/2204.623,0)</f>
        <v>9848</v>
      </c>
      <c r="C30" s="43">
        <f>ROUND('18 DC Landings DM (imperial)'!C30/2204.623,0)</f>
        <v>6960</v>
      </c>
      <c r="D30" s="43">
        <f>ROUND('18 DC Landings DM (imperial)'!D30/2204.623,0)</f>
        <v>5614</v>
      </c>
      <c r="E30" s="43">
        <f>ROUND('18 DC Landings DM (imperial)'!E30/2204.623,0)</f>
        <v>5188</v>
      </c>
      <c r="F30" s="43">
        <f>ROUND('18 DC Landings DM (imperial)'!F30/2204.623,0)</f>
        <v>3573</v>
      </c>
      <c r="G30" s="43">
        <f>ROUND('18 DC Landings DM (imperial)'!G30/2204.623,0)</f>
        <v>3757</v>
      </c>
      <c r="H30" s="43">
        <f>ROUND('18 DC Landings DM (imperial)'!H30/2204.623,0)</f>
        <v>3509</v>
      </c>
      <c r="I30" s="43">
        <f>ROUND('18 DC Landings DM (imperial)'!I30/2204.623,0)</f>
        <v>3636</v>
      </c>
      <c r="J30" s="43">
        <f>ROUND('18 DC Landings DM (imperial)'!J30/2204.623,0)</f>
        <v>3404</v>
      </c>
      <c r="K30" s="43">
        <f>ROUND('18 DC Landings DM (imperial)'!K30/2204.623,0)</f>
        <v>3756</v>
      </c>
      <c r="L30" s="45">
        <f>ROUND('18 DC Landings DM (imperial)'!L30/2204.623,0)</f>
        <v>3178</v>
      </c>
    </row>
    <row r="31" spans="1:12" x14ac:dyDescent="0.25">
      <c r="A31" s="3" t="s">
        <v>6</v>
      </c>
      <c r="B31" s="43">
        <f>ROUND('18 DC Landings DM (imperial)'!B31/2204.623,0)</f>
        <v>4927</v>
      </c>
      <c r="C31" s="43">
        <f>ROUND('18 DC Landings DM (imperial)'!C31/2204.623,0)</f>
        <v>3626</v>
      </c>
      <c r="D31" s="43">
        <f>ROUND('18 DC Landings DM (imperial)'!D31/2204.623,0)</f>
        <v>2477</v>
      </c>
      <c r="E31" s="43">
        <f>ROUND('18 DC Landings DM (imperial)'!E31/2204.623,0)</f>
        <v>1997</v>
      </c>
      <c r="F31" s="43">
        <f>ROUND('18 DC Landings DM (imperial)'!F31/2204.623,0)</f>
        <v>1425</v>
      </c>
      <c r="G31" s="43">
        <f>ROUND('18 DC Landings DM (imperial)'!G31/2204.623,0)</f>
        <v>1267</v>
      </c>
      <c r="H31" s="43">
        <f>ROUND('18 DC Landings DM (imperial)'!H31/2204.623,0)</f>
        <v>1292</v>
      </c>
      <c r="I31" s="43">
        <f>ROUND('18 DC Landings DM (imperial)'!I31/2204.623,0)</f>
        <v>1469</v>
      </c>
      <c r="J31" s="43">
        <f>ROUND('18 DC Landings DM (imperial)'!J31/2204.623,0)</f>
        <v>1197</v>
      </c>
      <c r="K31" s="43">
        <f>ROUND('18 DC Landings DM (imperial)'!K31/2204.623,0)</f>
        <v>1064</v>
      </c>
      <c r="L31" s="45">
        <f>ROUND('18 DC Landings DM (imperial)'!L31/2204.623,0)</f>
        <v>1062</v>
      </c>
    </row>
    <row r="32" spans="1:12" x14ac:dyDescent="0.25">
      <c r="A32" s="3" t="s">
        <v>7</v>
      </c>
      <c r="B32" s="43">
        <f>ROUND('18 DC Landings DM (imperial)'!B32/2204.623,0)</f>
        <v>1092</v>
      </c>
      <c r="C32" s="43">
        <f>ROUND('18 DC Landings DM (imperial)'!C32/2204.623,0)</f>
        <v>1127</v>
      </c>
      <c r="D32" s="43">
        <f>ROUND('18 DC Landings DM (imperial)'!D32/2204.623,0)</f>
        <v>743</v>
      </c>
      <c r="E32" s="43">
        <f>ROUND('18 DC Landings DM (imperial)'!E32/2204.623,0)</f>
        <v>584</v>
      </c>
      <c r="F32" s="43">
        <f>ROUND('18 DC Landings DM (imperial)'!F32/2204.623,0)</f>
        <v>395</v>
      </c>
      <c r="G32" s="43">
        <f>ROUND('18 DC Landings DM (imperial)'!G32/2204.623,0)</f>
        <v>644</v>
      </c>
      <c r="H32" s="43">
        <f>ROUND('18 DC Landings DM (imperial)'!H32/2204.623,0)</f>
        <v>635</v>
      </c>
      <c r="I32" s="43">
        <f>ROUND('18 DC Landings DM (imperial)'!I32/2204.623,0)</f>
        <v>601</v>
      </c>
      <c r="J32" s="43">
        <f>ROUND('18 DC Landings DM (imperial)'!J32/2204.623,0)</f>
        <v>585</v>
      </c>
      <c r="K32" s="43">
        <f>ROUND('18 DC Landings DM (imperial)'!K32/2204.623,0)</f>
        <v>664</v>
      </c>
      <c r="L32" s="45">
        <f>ROUND('18 DC Landings DM (imperial)'!L32/2204.623,0)</f>
        <v>558</v>
      </c>
    </row>
    <row r="33" spans="1:12" x14ac:dyDescent="0.25">
      <c r="A33" s="3" t="s">
        <v>8</v>
      </c>
      <c r="B33" s="43">
        <f>ROUND('18 DC Landings DM (imperial)'!B33/2204.623,0)</f>
        <v>833</v>
      </c>
      <c r="C33" s="43">
        <f>ROUND('18 DC Landings DM (imperial)'!C33/2204.623,0)</f>
        <v>943</v>
      </c>
      <c r="D33" s="43">
        <f>ROUND('18 DC Landings DM (imperial)'!D33/2204.623,0)</f>
        <v>798</v>
      </c>
      <c r="E33" s="43">
        <f>ROUND('18 DC Landings DM (imperial)'!E33/2204.623,0)</f>
        <v>571</v>
      </c>
      <c r="F33" s="43">
        <f>ROUND('18 DC Landings DM (imperial)'!F33/2204.623,0)</f>
        <v>521</v>
      </c>
      <c r="G33" s="43">
        <f>ROUND('18 DC Landings DM (imperial)'!G33/2204.623,0)</f>
        <v>506</v>
      </c>
      <c r="H33" s="43">
        <f>ROUND('18 DC Landings DM (imperial)'!H33/2204.623,0)</f>
        <v>518</v>
      </c>
      <c r="I33" s="43">
        <f>ROUND('18 DC Landings DM (imperial)'!I33/2204.623,0)</f>
        <v>491</v>
      </c>
      <c r="J33" s="43">
        <f>ROUND('18 DC Landings DM (imperial)'!J33/2204.623,0)</f>
        <v>483</v>
      </c>
      <c r="K33" s="43">
        <f>ROUND('18 DC Landings DM (imperial)'!K33/2204.623,0)</f>
        <v>467</v>
      </c>
      <c r="L33" s="45">
        <f>ROUND('18 DC Landings DM (imperial)'!L33/2204.623,0)</f>
        <v>422</v>
      </c>
    </row>
    <row r="34" spans="1:12" ht="15.75" thickBot="1" x14ac:dyDescent="0.3">
      <c r="A34" s="7" t="s">
        <v>9</v>
      </c>
      <c r="B34" s="43">
        <f>ROUND('18 DC Landings DM (imperial)'!B34/2204.623,0)</f>
        <v>1534</v>
      </c>
      <c r="C34" s="43">
        <f>ROUND('18 DC Landings DM (imperial)'!C34/2204.623,0)</f>
        <v>1631</v>
      </c>
      <c r="D34" s="43">
        <f>ROUND('18 DC Landings DM (imperial)'!D34/2204.623,0)</f>
        <v>1092</v>
      </c>
      <c r="E34" s="43">
        <f>ROUND('18 DC Landings DM (imperial)'!E34/2204.623,0)</f>
        <v>823</v>
      </c>
      <c r="F34" s="43">
        <f>ROUND('18 DC Landings DM (imperial)'!F34/2204.623,0)</f>
        <v>588</v>
      </c>
      <c r="G34" s="43">
        <f>ROUND('18 DC Landings DM (imperial)'!G34/2204.623,0)</f>
        <v>556</v>
      </c>
      <c r="H34" s="43">
        <f>ROUND('18 DC Landings DM (imperial)'!H34/2204.623,0)</f>
        <v>696</v>
      </c>
      <c r="I34" s="43">
        <f>ROUND('18 DC Landings DM (imperial)'!I34/2204.623,0)</f>
        <v>748</v>
      </c>
      <c r="J34" s="43">
        <f>ROUND('18 DC Landings DM (imperial)'!J34/2204.623,0)</f>
        <v>655</v>
      </c>
      <c r="K34" s="43">
        <f>ROUND('18 DC Landings DM (imperial)'!K34/2204.623,0)</f>
        <v>776</v>
      </c>
      <c r="L34" s="45">
        <f>ROUND('18 DC Landings DM (imperial)'!L34/2204.623,0)</f>
        <v>764</v>
      </c>
    </row>
    <row r="35" spans="1:12" ht="15.75" thickBot="1" x14ac:dyDescent="0.3">
      <c r="A35" s="10" t="s">
        <v>10</v>
      </c>
      <c r="B35" s="51">
        <f>ROUND('18 DC Landings DM (imperial)'!B35/2204.623,0)</f>
        <v>23681</v>
      </c>
      <c r="C35" s="52">
        <f>ROUND('18 DC Landings DM (imperial)'!C35/2204.623,0)</f>
        <v>18782</v>
      </c>
      <c r="D35" s="52">
        <f>ROUND('18 DC Landings DM (imperial)'!D35/2204.623,0)</f>
        <v>14979</v>
      </c>
      <c r="E35" s="52">
        <f>ROUND('18 DC Landings DM (imperial)'!E35/2204.623,0)</f>
        <v>13590</v>
      </c>
      <c r="F35" s="52">
        <f>ROUND('18 DC Landings DM (imperial)'!F35/2204.623,0)</f>
        <v>11025</v>
      </c>
      <c r="G35" s="52">
        <f>ROUND('18 DC Landings DM (imperial)'!G35/2204.623,0)</f>
        <v>11473</v>
      </c>
      <c r="H35" s="52">
        <f>ROUND('18 DC Landings DM (imperial)'!H35/2204.623,0)</f>
        <v>11632</v>
      </c>
      <c r="I35" s="52">
        <f>ROUND('18 DC Landings DM (imperial)'!I35/2204.623,0)</f>
        <v>12072</v>
      </c>
      <c r="J35" s="52">
        <f>ROUND('18 DC Landings DM (imperial)'!J35/2204.623,0)</f>
        <v>10689</v>
      </c>
      <c r="K35" s="52">
        <f>ROUND('18 DC Landings DM (imperial)'!K35/2204.623,0)</f>
        <v>11039</v>
      </c>
      <c r="L35" s="48">
        <f>ROUND('18 DC Landings DM (imperial)'!L35/2204.623,0)</f>
        <v>10157</v>
      </c>
    </row>
    <row r="36" spans="1:12" ht="15.75" thickBot="1" x14ac:dyDescent="0.3">
      <c r="A36" s="13" t="s">
        <v>17</v>
      </c>
    </row>
    <row r="37" spans="1:12" ht="21.75" customHeight="1" thickTop="1" thickBot="1" x14ac:dyDescent="0.3">
      <c r="A37" s="59" t="s">
        <v>0</v>
      </c>
      <c r="B37" s="64" t="s">
        <v>13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21.75" customHeight="1" thickBot="1" x14ac:dyDescent="0.3">
      <c r="A38" s="60"/>
      <c r="B38" s="2">
        <v>2010</v>
      </c>
      <c r="C38" s="2">
        <v>2011</v>
      </c>
      <c r="D38" s="2">
        <v>2012</v>
      </c>
      <c r="E38" s="2">
        <v>2013</v>
      </c>
      <c r="F38" s="2">
        <v>2014</v>
      </c>
      <c r="G38" s="2">
        <v>2015</v>
      </c>
      <c r="H38" s="2">
        <v>2016</v>
      </c>
      <c r="I38" s="2">
        <v>2017</v>
      </c>
      <c r="J38" s="2">
        <v>2018</v>
      </c>
      <c r="K38" s="9">
        <v>2019</v>
      </c>
      <c r="L38" s="50">
        <v>2020</v>
      </c>
    </row>
    <row r="39" spans="1:12" x14ac:dyDescent="0.25">
      <c r="A39" s="3" t="s">
        <v>2</v>
      </c>
      <c r="B39" s="43">
        <f>ROUND('18 DC Landings DM (imperial)'!B39/2204.623,0)</f>
        <v>191</v>
      </c>
      <c r="C39" s="43">
        <f>ROUND('18 DC Landings DM (imperial)'!C39/2204.623,0)</f>
        <v>218</v>
      </c>
      <c r="D39" s="43">
        <f>ROUND('18 DC Landings DM (imperial)'!D39/2204.623,0)</f>
        <v>248</v>
      </c>
      <c r="E39" s="43">
        <f>ROUND('18 DC Landings DM (imperial)'!E39/2204.623,0)</f>
        <v>245</v>
      </c>
      <c r="F39" s="43">
        <f>ROUND('18 DC Landings DM (imperial)'!F39/2204.623,0)</f>
        <v>236</v>
      </c>
      <c r="G39" s="43">
        <f>ROUND('18 DC Landings DM (imperial)'!G39/2204.623,0)</f>
        <v>232</v>
      </c>
      <c r="H39" s="43">
        <f>ROUND('18 DC Landings DM (imperial)'!H39/2204.623,0)</f>
        <v>291</v>
      </c>
      <c r="I39" s="43">
        <f>ROUND('18 DC Landings DM (imperial)'!I39/2204.623,0)</f>
        <v>350</v>
      </c>
      <c r="J39" s="43">
        <f>ROUND('18 DC Landings DM (imperial)'!J39/2204.623,0)</f>
        <v>307</v>
      </c>
      <c r="K39" s="43">
        <f>ROUND('18 DC Landings DM (imperial)'!K39/2204.623,0)</f>
        <v>393</v>
      </c>
      <c r="L39" s="44">
        <f>ROUND('18 DC Landings DM (imperial)'!L39/2204.623,0)</f>
        <v>391</v>
      </c>
    </row>
    <row r="40" spans="1:12" x14ac:dyDescent="0.25">
      <c r="A40" s="3" t="s">
        <v>3</v>
      </c>
      <c r="B40" s="43">
        <f>ROUND('18 DC Landings DM (imperial)'!B40/2204.623,0)</f>
        <v>2993</v>
      </c>
      <c r="C40" s="43">
        <f>ROUND('18 DC Landings DM (imperial)'!C40/2204.623,0)</f>
        <v>3040</v>
      </c>
      <c r="D40" s="43">
        <f>ROUND('18 DC Landings DM (imperial)'!D40/2204.623,0)</f>
        <v>2700</v>
      </c>
      <c r="E40" s="43">
        <f>ROUND('18 DC Landings DM (imperial)'!E40/2204.623,0)</f>
        <v>2703</v>
      </c>
      <c r="F40" s="43">
        <f>ROUND('18 DC Landings DM (imperial)'!F40/2204.623,0)</f>
        <v>2628</v>
      </c>
      <c r="G40" s="43">
        <f>ROUND('18 DC Landings DM (imperial)'!G40/2204.623,0)</f>
        <v>2710</v>
      </c>
      <c r="H40" s="43">
        <f>ROUND('18 DC Landings DM (imperial)'!H40/2204.623,0)</f>
        <v>2812</v>
      </c>
      <c r="I40" s="43">
        <f>ROUND('18 DC Landings DM (imperial)'!I40/2204.623,0)</f>
        <v>2845</v>
      </c>
      <c r="J40" s="43">
        <f>ROUND('18 DC Landings DM (imperial)'!J40/2204.623,0)</f>
        <v>2402</v>
      </c>
      <c r="K40" s="43">
        <f>ROUND('18 DC Landings DM (imperial)'!K40/2204.623,0)</f>
        <v>2313</v>
      </c>
      <c r="L40" s="45">
        <f>ROUND('18 DC Landings DM (imperial)'!L40/2204.623,0)</f>
        <v>2322</v>
      </c>
    </row>
    <row r="41" spans="1:12" x14ac:dyDescent="0.25">
      <c r="A41" s="3" t="s">
        <v>14</v>
      </c>
      <c r="B41" s="43">
        <f>ROUND('18 DC Landings DM (imperial)'!B41/2204.623,0)</f>
        <v>1996</v>
      </c>
      <c r="C41" s="43">
        <f>ROUND('18 DC Landings DM (imperial)'!C41/2204.623,0)</f>
        <v>1057</v>
      </c>
      <c r="D41" s="43">
        <f>ROUND('18 DC Landings DM (imperial)'!D41/2204.623,0)</f>
        <v>1190</v>
      </c>
      <c r="E41" s="43">
        <f>ROUND('18 DC Landings DM (imperial)'!E41/2204.623,0)</f>
        <v>1347</v>
      </c>
      <c r="F41" s="43">
        <f>ROUND('18 DC Landings DM (imperial)'!F41/2204.623,0)</f>
        <v>1505</v>
      </c>
      <c r="G41" s="43">
        <f>ROUND('18 DC Landings DM (imperial)'!G41/2204.623,0)</f>
        <v>1669</v>
      </c>
      <c r="H41" s="43">
        <f>ROUND('18 DC Landings DM (imperial)'!H41/2204.623,0)</f>
        <v>1780</v>
      </c>
      <c r="I41" s="43">
        <f>ROUND('18 DC Landings DM (imperial)'!I41/2204.623,0)</f>
        <v>1911</v>
      </c>
      <c r="J41" s="43">
        <f>ROUND('18 DC Landings DM (imperial)'!J41/2204.623,0)</f>
        <v>1619</v>
      </c>
      <c r="K41" s="43">
        <f>ROUND('18 DC Landings DM (imperial)'!K41/2204.623,0)</f>
        <v>1637</v>
      </c>
      <c r="L41" s="45">
        <f>ROUND('18 DC Landings DM (imperial)'!L41/2204.623,0)</f>
        <v>1547</v>
      </c>
    </row>
    <row r="42" spans="1:12" x14ac:dyDescent="0.25">
      <c r="A42" s="3" t="s">
        <v>5</v>
      </c>
      <c r="B42" s="43">
        <f>ROUND('18 DC Landings DM (imperial)'!B42/2204.623,0)</f>
        <v>9067</v>
      </c>
      <c r="C42" s="43">
        <f>ROUND('18 DC Landings DM (imperial)'!C42/2204.623,0)</f>
        <v>6514</v>
      </c>
      <c r="D42" s="43">
        <f>ROUND('18 DC Landings DM (imperial)'!D42/2204.623,0)</f>
        <v>5406</v>
      </c>
      <c r="E42" s="43">
        <f>ROUND('18 DC Landings DM (imperial)'!E42/2204.623,0)</f>
        <v>5003</v>
      </c>
      <c r="F42" s="43">
        <f>ROUND('18 DC Landings DM (imperial)'!F42/2204.623,0)</f>
        <v>3319</v>
      </c>
      <c r="G42" s="43">
        <f>ROUND('18 DC Landings DM (imperial)'!G42/2204.623,0)</f>
        <v>3533</v>
      </c>
      <c r="H42" s="43">
        <f>ROUND('18 DC Landings DM (imperial)'!H42/2204.623,0)</f>
        <v>3328</v>
      </c>
      <c r="I42" s="43">
        <f>ROUND('18 DC Landings DM (imperial)'!I42/2204.623,0)</f>
        <v>3510</v>
      </c>
      <c r="J42" s="43">
        <f>ROUND('18 DC Landings DM (imperial)'!J42/2204.623,0)</f>
        <v>3334</v>
      </c>
      <c r="K42" s="43">
        <f>ROUND('18 DC Landings DM (imperial)'!K42/2204.623,0)</f>
        <v>3656</v>
      </c>
      <c r="L42" s="45">
        <f>ROUND('18 DC Landings DM (imperial)'!L42/2204.623,0)</f>
        <v>3198</v>
      </c>
    </row>
    <row r="43" spans="1:12" x14ac:dyDescent="0.25">
      <c r="A43" s="3" t="s">
        <v>6</v>
      </c>
      <c r="B43" s="43">
        <f>ROUND('18 DC Landings DM (imperial)'!B43/2204.623,0)</f>
        <v>4491</v>
      </c>
      <c r="C43" s="43">
        <f>ROUND('18 DC Landings DM (imperial)'!C43/2204.623,0)</f>
        <v>3406</v>
      </c>
      <c r="D43" s="43">
        <f>ROUND('18 DC Landings DM (imperial)'!D43/2204.623,0)</f>
        <v>2300</v>
      </c>
      <c r="E43" s="43">
        <f>ROUND('18 DC Landings DM (imperial)'!E43/2204.623,0)</f>
        <v>1946</v>
      </c>
      <c r="F43" s="43">
        <f>ROUND('18 DC Landings DM (imperial)'!F43/2204.623,0)</f>
        <v>1288</v>
      </c>
      <c r="G43" s="43">
        <f>ROUND('18 DC Landings DM (imperial)'!G43/2204.623,0)</f>
        <v>1202</v>
      </c>
      <c r="H43" s="43">
        <f>ROUND('18 DC Landings DM (imperial)'!H43/2204.623,0)</f>
        <v>1229</v>
      </c>
      <c r="I43" s="43">
        <f>ROUND('18 DC Landings DM (imperial)'!I43/2204.623,0)</f>
        <v>1424</v>
      </c>
      <c r="J43" s="43">
        <f>ROUND('18 DC Landings DM (imperial)'!J43/2204.623,0)</f>
        <v>1188</v>
      </c>
      <c r="K43" s="43">
        <f>ROUND('18 DC Landings DM (imperial)'!K43/2204.623,0)</f>
        <v>1057</v>
      </c>
      <c r="L43" s="45">
        <f>ROUND('18 DC Landings DM (imperial)'!L43/2204.623,0)</f>
        <v>1093</v>
      </c>
    </row>
    <row r="44" spans="1:12" x14ac:dyDescent="0.25">
      <c r="A44" s="3" t="s">
        <v>7</v>
      </c>
      <c r="B44" s="43">
        <f>ROUND('18 DC Landings DM (imperial)'!B44/2204.623,0)</f>
        <v>1057</v>
      </c>
      <c r="C44" s="43">
        <f>ROUND('18 DC Landings DM (imperial)'!C44/2204.623,0)</f>
        <v>1093</v>
      </c>
      <c r="D44" s="43">
        <f>ROUND('18 DC Landings DM (imperial)'!D44/2204.623,0)</f>
        <v>711</v>
      </c>
      <c r="E44" s="43">
        <f>ROUND('18 DC Landings DM (imperial)'!E44/2204.623,0)</f>
        <v>603</v>
      </c>
      <c r="F44" s="43">
        <f>ROUND('18 DC Landings DM (imperial)'!F44/2204.623,0)</f>
        <v>386</v>
      </c>
      <c r="G44" s="43">
        <f>ROUND('18 DC Landings DM (imperial)'!G44/2204.623,0)</f>
        <v>630</v>
      </c>
      <c r="H44" s="43">
        <f>ROUND('18 DC Landings DM (imperial)'!H44/2204.623,0)</f>
        <v>630</v>
      </c>
      <c r="I44" s="43">
        <f>ROUND('18 DC Landings DM (imperial)'!I44/2204.623,0)</f>
        <v>630</v>
      </c>
      <c r="J44" s="43">
        <f>ROUND('18 DC Landings DM (imperial)'!J44/2204.623,0)</f>
        <v>621</v>
      </c>
      <c r="K44" s="43">
        <f>ROUND('18 DC Landings DM (imperial)'!K44/2204.623,0)</f>
        <v>748</v>
      </c>
      <c r="L44" s="45">
        <f>ROUND('18 DC Landings DM (imperial)'!L44/2204.623,0)</f>
        <v>640</v>
      </c>
    </row>
    <row r="45" spans="1:12" x14ac:dyDescent="0.25">
      <c r="A45" s="3" t="s">
        <v>8</v>
      </c>
      <c r="B45" s="43">
        <f>ROUND('18 DC Landings DM (imperial)'!B45/2204.623,0)</f>
        <v>980</v>
      </c>
      <c r="C45" s="43">
        <f>ROUND('18 DC Landings DM (imperial)'!C45/2204.623,0)</f>
        <v>989</v>
      </c>
      <c r="D45" s="43">
        <f>ROUND('18 DC Landings DM (imperial)'!D45/2204.623,0)</f>
        <v>848</v>
      </c>
      <c r="E45" s="43">
        <f>ROUND('18 DC Landings DM (imperial)'!E45/2204.623,0)</f>
        <v>658</v>
      </c>
      <c r="F45" s="43">
        <f>ROUND('18 DC Landings DM (imperial)'!F45/2204.623,0)</f>
        <v>517</v>
      </c>
      <c r="G45" s="43">
        <f>ROUND('18 DC Landings DM (imperial)'!G45/2204.623,0)</f>
        <v>517</v>
      </c>
      <c r="H45" s="43">
        <f>ROUND('18 DC Landings DM (imperial)'!H45/2204.623,0)</f>
        <v>517</v>
      </c>
      <c r="I45" s="43">
        <f>ROUND('18 DC Landings DM (imperial)'!I45/2204.623,0)</f>
        <v>517</v>
      </c>
      <c r="J45" s="43">
        <f>ROUND('18 DC Landings DM (imperial)'!J45/2204.623,0)</f>
        <v>476</v>
      </c>
      <c r="K45" s="43">
        <f>ROUND('18 DC Landings DM (imperial)'!K45/2204.623,0)</f>
        <v>549</v>
      </c>
      <c r="L45" s="45">
        <f>ROUND('18 DC Landings DM (imperial)'!L45/2204.623,0)</f>
        <v>499</v>
      </c>
    </row>
    <row r="46" spans="1:12" ht="15.75" thickBot="1" x14ac:dyDescent="0.3">
      <c r="A46" s="7" t="s">
        <v>9</v>
      </c>
      <c r="B46" s="43">
        <f>ROUND('18 DC Landings DM (imperial)'!B46/2204.623,0)</f>
        <v>1624</v>
      </c>
      <c r="C46" s="43">
        <f>ROUND('18 DC Landings DM (imperial)'!C46/2204.623,0)</f>
        <v>1687</v>
      </c>
      <c r="D46" s="43">
        <f>ROUND('18 DC Landings DM (imperial)'!D46/2204.623,0)</f>
        <v>1118</v>
      </c>
      <c r="E46" s="43">
        <f>ROUND('18 DC Landings DM (imperial)'!E46/2204.623,0)</f>
        <v>875</v>
      </c>
      <c r="F46" s="43">
        <f>ROUND('18 DC Landings DM (imperial)'!F46/2204.623,0)</f>
        <v>583</v>
      </c>
      <c r="G46" s="43">
        <f>ROUND('18 DC Landings DM (imperial)'!G46/2204.623,0)</f>
        <v>583</v>
      </c>
      <c r="H46" s="43">
        <f>ROUND('18 DC Landings DM (imperial)'!H46/2204.623,0)</f>
        <v>753</v>
      </c>
      <c r="I46" s="43">
        <f>ROUND('18 DC Landings DM (imperial)'!I46/2204.623,0)</f>
        <v>771</v>
      </c>
      <c r="J46" s="43">
        <f>ROUND('18 DC Landings DM (imperial)'!J46/2204.623,0)</f>
        <v>717</v>
      </c>
      <c r="K46" s="43">
        <f>ROUND('18 DC Landings DM (imperial)'!K46/2204.623,0)</f>
        <v>925</v>
      </c>
      <c r="L46" s="45">
        <f>ROUND('18 DC Landings DM (imperial)'!L46/2204.623,0)</f>
        <v>785</v>
      </c>
    </row>
    <row r="47" spans="1:12" ht="15.75" thickBot="1" x14ac:dyDescent="0.3">
      <c r="A47" s="7" t="s">
        <v>10</v>
      </c>
      <c r="B47" s="46">
        <f>ROUND('18 DC Landings DM (imperial)'!B47/2204.623,0)</f>
        <v>22398</v>
      </c>
      <c r="C47" s="47">
        <f>ROUND('18 DC Landings DM (imperial)'!C47/2204.623,0)</f>
        <v>18004</v>
      </c>
      <c r="D47" s="47">
        <f>ROUND('18 DC Landings DM (imperial)'!D47/2204.623,0)</f>
        <v>14520</v>
      </c>
      <c r="E47" s="47">
        <f>ROUND('18 DC Landings DM (imperial)'!E47/2204.623,0)</f>
        <v>13380</v>
      </c>
      <c r="F47" s="47">
        <f>ROUND('18 DC Landings DM (imperial)'!F47/2204.623,0)</f>
        <v>10462</v>
      </c>
      <c r="G47" s="47">
        <f>ROUND('18 DC Landings DM (imperial)'!G47/2204.623,0)</f>
        <v>11076</v>
      </c>
      <c r="H47" s="47">
        <f>ROUND('18 DC Landings DM (imperial)'!H47/2204.623,0)</f>
        <v>11340</v>
      </c>
      <c r="I47" s="47">
        <f>ROUND('18 DC Landings DM (imperial)'!I47/2204.623,0)</f>
        <v>11959</v>
      </c>
      <c r="J47" s="47">
        <f>ROUND('18 DC Landings DM (imperial)'!J47/2204.623,0)</f>
        <v>10665</v>
      </c>
      <c r="K47" s="47">
        <f>ROUND('18 DC Landings DM (imperial)'!K47/2204.623,0)</f>
        <v>11279</v>
      </c>
      <c r="L47" s="48">
        <f>ROUND('18 DC Landings DM (imperial)'!L47/2204.623,0)</f>
        <v>10474</v>
      </c>
    </row>
    <row r="48" spans="1:12" ht="20.25" customHeight="1" thickBot="1" x14ac:dyDescent="0.3">
      <c r="A48" s="61" t="s">
        <v>0</v>
      </c>
      <c r="B48" s="66" t="s">
        <v>15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20.25" customHeight="1" thickBot="1" x14ac:dyDescent="0.3">
      <c r="A49" s="60"/>
      <c r="B49" s="2">
        <v>2010</v>
      </c>
      <c r="C49" s="2">
        <v>2011</v>
      </c>
      <c r="D49" s="2">
        <v>2012</v>
      </c>
      <c r="E49" s="2">
        <v>2013</v>
      </c>
      <c r="F49" s="2">
        <v>2014</v>
      </c>
      <c r="G49" s="2">
        <v>2015</v>
      </c>
      <c r="H49" s="2">
        <v>2016</v>
      </c>
      <c r="I49" s="2">
        <v>2017</v>
      </c>
      <c r="J49" s="2">
        <v>2018</v>
      </c>
      <c r="K49" s="18">
        <v>2019</v>
      </c>
      <c r="L49" s="50">
        <v>2020</v>
      </c>
    </row>
    <row r="50" spans="1:12" x14ac:dyDescent="0.25">
      <c r="A50" s="3" t="s">
        <v>2</v>
      </c>
      <c r="B50" s="4">
        <v>97</v>
      </c>
      <c r="C50" s="4">
        <v>109</v>
      </c>
      <c r="D50" s="4">
        <v>102</v>
      </c>
      <c r="E50" s="4">
        <v>98</v>
      </c>
      <c r="F50" s="4">
        <v>98</v>
      </c>
      <c r="G50" s="4">
        <v>108</v>
      </c>
      <c r="H50" s="4">
        <v>100</v>
      </c>
      <c r="I50" s="4">
        <v>94</v>
      </c>
      <c r="J50" s="4">
        <v>97</v>
      </c>
      <c r="K50" s="38">
        <v>95</v>
      </c>
      <c r="L50">
        <v>95</v>
      </c>
    </row>
    <row r="51" spans="1:12" x14ac:dyDescent="0.25">
      <c r="A51" s="3" t="s">
        <v>3</v>
      </c>
      <c r="B51" s="4">
        <v>100</v>
      </c>
      <c r="C51" s="4">
        <v>99</v>
      </c>
      <c r="D51" s="4">
        <v>99</v>
      </c>
      <c r="E51" s="4">
        <v>100</v>
      </c>
      <c r="F51" s="4">
        <v>100</v>
      </c>
      <c r="G51" s="4">
        <v>98</v>
      </c>
      <c r="H51" s="4">
        <v>98</v>
      </c>
      <c r="I51" s="4">
        <v>98</v>
      </c>
      <c r="J51" s="4">
        <v>100</v>
      </c>
      <c r="K51" s="38">
        <v>98</v>
      </c>
      <c r="L51">
        <v>100</v>
      </c>
    </row>
    <row r="52" spans="1:12" x14ac:dyDescent="0.25">
      <c r="A52" s="3" t="s">
        <v>4</v>
      </c>
      <c r="B52" s="4">
        <v>100</v>
      </c>
      <c r="C52" s="4">
        <v>101</v>
      </c>
      <c r="D52" s="4">
        <v>98</v>
      </c>
      <c r="E52" s="4">
        <v>98</v>
      </c>
      <c r="F52" s="4">
        <v>99</v>
      </c>
      <c r="G52" s="4">
        <v>98</v>
      </c>
      <c r="H52" s="4">
        <v>99</v>
      </c>
      <c r="I52" s="4">
        <v>97</v>
      </c>
      <c r="J52" s="4">
        <v>96</v>
      </c>
      <c r="K52" s="38">
        <v>95</v>
      </c>
      <c r="L52">
        <v>93</v>
      </c>
    </row>
    <row r="53" spans="1:12" x14ac:dyDescent="0.25">
      <c r="A53" s="3" t="s">
        <v>5</v>
      </c>
      <c r="B53" s="4">
        <v>101</v>
      </c>
      <c r="C53" s="4">
        <v>100</v>
      </c>
      <c r="D53" s="4">
        <v>98</v>
      </c>
      <c r="E53" s="4">
        <v>98</v>
      </c>
      <c r="F53" s="4">
        <v>101</v>
      </c>
      <c r="G53" s="4">
        <v>99</v>
      </c>
      <c r="H53" s="4">
        <v>100</v>
      </c>
      <c r="I53" s="4">
        <v>99</v>
      </c>
      <c r="J53" s="4">
        <v>98</v>
      </c>
      <c r="K53" s="38">
        <v>98</v>
      </c>
      <c r="L53">
        <v>95</v>
      </c>
    </row>
    <row r="54" spans="1:12" x14ac:dyDescent="0.25">
      <c r="A54" s="3" t="s">
        <v>6</v>
      </c>
      <c r="B54" s="4">
        <v>101</v>
      </c>
      <c r="C54" s="4">
        <v>96</v>
      </c>
      <c r="D54" s="4">
        <v>97</v>
      </c>
      <c r="E54" s="4">
        <v>93</v>
      </c>
      <c r="F54" s="4">
        <v>99</v>
      </c>
      <c r="G54" s="4">
        <v>97</v>
      </c>
      <c r="H54" s="4">
        <v>96</v>
      </c>
      <c r="I54" s="4">
        <v>96</v>
      </c>
      <c r="J54" s="4">
        <v>93</v>
      </c>
      <c r="K54" s="38">
        <v>94</v>
      </c>
      <c r="L54">
        <v>94</v>
      </c>
    </row>
    <row r="55" spans="1:12" x14ac:dyDescent="0.25">
      <c r="A55" s="3" t="s">
        <v>7</v>
      </c>
      <c r="B55" s="4">
        <v>97</v>
      </c>
      <c r="C55" s="4">
        <v>96</v>
      </c>
      <c r="D55" s="4">
        <v>98</v>
      </c>
      <c r="E55" s="4">
        <v>91</v>
      </c>
      <c r="F55" s="4">
        <v>98</v>
      </c>
      <c r="G55" s="4">
        <v>96</v>
      </c>
      <c r="H55" s="4">
        <v>97</v>
      </c>
      <c r="I55" s="4">
        <v>91</v>
      </c>
      <c r="J55" s="4">
        <v>89</v>
      </c>
      <c r="K55" s="38">
        <v>82</v>
      </c>
      <c r="L55">
        <v>83</v>
      </c>
    </row>
    <row r="56" spans="1:12" x14ac:dyDescent="0.25">
      <c r="A56" s="3" t="s">
        <v>8</v>
      </c>
      <c r="B56" s="4">
        <v>83</v>
      </c>
      <c r="C56" s="4">
        <v>93</v>
      </c>
      <c r="D56" s="4">
        <v>92</v>
      </c>
      <c r="E56" s="4">
        <v>84</v>
      </c>
      <c r="F56" s="4">
        <v>96</v>
      </c>
      <c r="G56" s="4">
        <v>95</v>
      </c>
      <c r="H56" s="4">
        <v>95</v>
      </c>
      <c r="I56" s="4">
        <v>92</v>
      </c>
      <c r="J56" s="4">
        <v>99</v>
      </c>
      <c r="K56" s="38">
        <v>82</v>
      </c>
      <c r="L56">
        <v>82</v>
      </c>
    </row>
    <row r="57" spans="1:12" ht="15.75" thickBot="1" x14ac:dyDescent="0.3">
      <c r="A57" s="7" t="s">
        <v>9</v>
      </c>
      <c r="B57" s="5">
        <v>92</v>
      </c>
      <c r="C57" s="5">
        <v>92</v>
      </c>
      <c r="D57" s="5">
        <v>94</v>
      </c>
      <c r="E57" s="5">
        <v>91</v>
      </c>
      <c r="F57" s="5">
        <v>97</v>
      </c>
      <c r="G57" s="5">
        <v>91</v>
      </c>
      <c r="H57" s="5">
        <v>88</v>
      </c>
      <c r="I57" s="5">
        <v>95</v>
      </c>
      <c r="J57" s="5">
        <v>89</v>
      </c>
      <c r="K57" s="39">
        <v>80</v>
      </c>
      <c r="L57">
        <v>94</v>
      </c>
    </row>
    <row r="58" spans="1:12" ht="15.75" thickBot="1" x14ac:dyDescent="0.3">
      <c r="A58" s="11" t="s">
        <v>16</v>
      </c>
      <c r="B58" s="12">
        <v>99</v>
      </c>
      <c r="C58" s="12">
        <v>98</v>
      </c>
      <c r="D58" s="12">
        <v>98</v>
      </c>
      <c r="E58" s="12">
        <v>96</v>
      </c>
      <c r="F58" s="12">
        <v>99</v>
      </c>
      <c r="G58" s="12">
        <v>98</v>
      </c>
      <c r="H58" s="12">
        <v>97</v>
      </c>
      <c r="I58" s="12">
        <v>97</v>
      </c>
      <c r="J58" s="12">
        <v>96</v>
      </c>
      <c r="K58" s="40">
        <v>94</v>
      </c>
      <c r="L58" s="49">
        <v>94</v>
      </c>
    </row>
    <row r="59" spans="1:12" ht="15.75" thickTop="1" x14ac:dyDescent="0.25">
      <c r="A59" s="13" t="s">
        <v>17</v>
      </c>
      <c r="B59" s="8"/>
      <c r="C59" s="8"/>
      <c r="D59" s="8"/>
      <c r="E59" s="8"/>
      <c r="F59" s="8"/>
      <c r="G59" s="8"/>
      <c r="H59" s="8"/>
      <c r="I59" s="8"/>
      <c r="J59" s="8"/>
      <c r="K59" s="8"/>
    </row>
  </sheetData>
  <sheetProtection algorithmName="SHA-512" hashValue="66vaAavhi0gvxsRERQ+eHxt6LPWjEbd+a8akFKUf6FqPG/uJR/ABinU11vH190loRJY5xevTn4k04BuFZOrPRQ==" saltValue="sZ3NvTt5Omk5qQHN1FnZbQ==" spinCount="100000" sheet="1" objects="1" scenarios="1"/>
  <mergeCells count="12">
    <mergeCell ref="A1:L1"/>
    <mergeCell ref="A37:A38"/>
    <mergeCell ref="A48:A49"/>
    <mergeCell ref="B3:L3"/>
    <mergeCell ref="B37:L37"/>
    <mergeCell ref="B48:L48"/>
    <mergeCell ref="A2:L2"/>
    <mergeCell ref="A14:A15"/>
    <mergeCell ref="B14:K14"/>
    <mergeCell ref="A25:A26"/>
    <mergeCell ref="B25:K25"/>
    <mergeCell ref="A3:A4"/>
  </mergeCells>
  <pageMargins left="0.7" right="0.7" top="0.86458333333333304" bottom="0.75" header="0.3" footer="0.3"/>
  <pageSetup scale="99" fitToHeight="0" orientation="portrait" horizontalDpi="300" verticalDpi="300" r:id="rId1"/>
  <headerFooter>
    <oddHeader>&amp;L
IPHC-2020-TSD-018
&amp;CTime-series of commercial landings, discard mortality, and fishery limits
&amp;8PREPARED BY: IPHC SECRETARIAT (POSTED 21 December 2020)&amp;R&amp;G</oddHeader>
    <oddFooter>&amp;C&amp;P of &amp;N</oddFooter>
  </headerFooter>
  <rowBreaks count="1" manualBreakCount="1">
    <brk id="3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9"/>
  <sheetViews>
    <sheetView showGridLines="0" showRowColHeaders="0" showRuler="0" view="pageLayout" topLeftCell="A37" zoomScaleNormal="100" workbookViewId="0">
      <selection activeCell="F62" sqref="F62"/>
    </sheetView>
  </sheetViews>
  <sheetFormatPr defaultRowHeight="15" x14ac:dyDescent="0.25"/>
  <cols>
    <col min="1" max="1" width="14.5703125" customWidth="1"/>
    <col min="2" max="10" width="11" bestFit="1" customWidth="1"/>
    <col min="11" max="11" width="11" style="6" bestFit="1" customWidth="1"/>
    <col min="12" max="12" width="11" bestFit="1" customWidth="1"/>
    <col min="13" max="13" width="13.28515625" bestFit="1" customWidth="1"/>
    <col min="15" max="15" width="12" bestFit="1" customWidth="1"/>
  </cols>
  <sheetData>
    <row r="1" spans="1:22" ht="40.5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22" ht="41.25" customHeight="1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15"/>
      <c r="N2" s="15"/>
    </row>
    <row r="3" spans="1:22" ht="16.5" customHeight="1" thickTop="1" thickBot="1" x14ac:dyDescent="0.3">
      <c r="A3" s="59" t="s">
        <v>0</v>
      </c>
      <c r="B3" s="62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21" customHeight="1" thickBot="1" x14ac:dyDescent="0.3">
      <c r="A4" s="60"/>
      <c r="B4" s="18">
        <v>2010</v>
      </c>
      <c r="C4" s="20">
        <v>2011</v>
      </c>
      <c r="D4" s="20">
        <v>2012</v>
      </c>
      <c r="E4" s="20">
        <v>2013</v>
      </c>
      <c r="F4" s="20">
        <v>2014</v>
      </c>
      <c r="G4" s="20">
        <v>2015</v>
      </c>
      <c r="H4" s="20">
        <v>2016</v>
      </c>
      <c r="I4" s="18">
        <v>2017</v>
      </c>
      <c r="J4" s="18">
        <v>2018</v>
      </c>
      <c r="K4" s="26">
        <v>2019</v>
      </c>
      <c r="L4" s="26">
        <v>2020</v>
      </c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x14ac:dyDescent="0.25">
      <c r="A5" s="3" t="s">
        <v>2</v>
      </c>
      <c r="B5" s="19">
        <f>Sheet2!B5</f>
        <v>407596</v>
      </c>
      <c r="C5" s="19">
        <f>Sheet2!C5</f>
        <v>523743</v>
      </c>
      <c r="D5" s="19">
        <f>Sheet2!D5</f>
        <v>555978</v>
      </c>
      <c r="E5" s="19">
        <f>Sheet2!E5</f>
        <v>526033</v>
      </c>
      <c r="F5" s="19">
        <f>Sheet2!F5</f>
        <v>510028</v>
      </c>
      <c r="G5" s="19">
        <f>Sheet2!G5</f>
        <v>551365</v>
      </c>
      <c r="H5" s="19">
        <f>Sheet2!H5</f>
        <v>641826</v>
      </c>
      <c r="I5" s="19">
        <f>Sheet2!I5</f>
        <v>723174</v>
      </c>
      <c r="J5" s="19">
        <f>Sheet2!J5</f>
        <v>658302</v>
      </c>
      <c r="K5" s="19">
        <f>Sheet2!K5</f>
        <v>821609</v>
      </c>
      <c r="L5" s="55">
        <v>823932</v>
      </c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x14ac:dyDescent="0.25">
      <c r="A6" s="3" t="s">
        <v>3</v>
      </c>
      <c r="B6" s="19">
        <f>Sheet2!B6</f>
        <v>6606873</v>
      </c>
      <c r="C6" s="19">
        <f>Sheet2!C6</f>
        <v>6611737</v>
      </c>
      <c r="D6" s="19">
        <f>Sheet2!D6</f>
        <v>5874057</v>
      </c>
      <c r="E6" s="19">
        <f>Sheet2!E6</f>
        <v>5951883</v>
      </c>
      <c r="F6" s="19">
        <f>Sheet2!F6</f>
        <v>5776276</v>
      </c>
      <c r="G6" s="19">
        <f>Sheet2!G6</f>
        <v>5883695</v>
      </c>
      <c r="H6" s="19">
        <f>Sheet2!H6</f>
        <v>6046026</v>
      </c>
      <c r="I6" s="19">
        <f>Sheet2!I6</f>
        <v>6177706</v>
      </c>
      <c r="J6" s="19">
        <f>Sheet2!J6</f>
        <v>5292833</v>
      </c>
      <c r="K6" s="19">
        <f>Sheet2!K6</f>
        <v>5018317</v>
      </c>
      <c r="L6" s="27">
        <v>4888704</v>
      </c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x14ac:dyDescent="0.25">
      <c r="A7" s="3" t="s">
        <v>4</v>
      </c>
      <c r="B7" s="19">
        <f>Sheet2!B7</f>
        <v>4390125</v>
      </c>
      <c r="C7" s="19">
        <f>Sheet2!C7</f>
        <v>2362739</v>
      </c>
      <c r="D7" s="19">
        <f>Sheet2!D7</f>
        <v>2574814</v>
      </c>
      <c r="E7" s="19">
        <f>Sheet2!E7</f>
        <v>2912381</v>
      </c>
      <c r="F7" s="19">
        <f>Sheet2!F7</f>
        <v>3275436</v>
      </c>
      <c r="G7" s="19">
        <f>Sheet2!G7</f>
        <v>3601986</v>
      </c>
      <c r="H7" s="19">
        <f>Sheet2!H7</f>
        <v>3877497</v>
      </c>
      <c r="I7" s="19">
        <f>Sheet2!I7</f>
        <v>4098373</v>
      </c>
      <c r="J7" s="19">
        <f>Sheet2!J7</f>
        <v>3433162</v>
      </c>
      <c r="K7" s="19">
        <f>Sheet2!K7</f>
        <v>3417649</v>
      </c>
      <c r="L7" s="27">
        <v>3224826</v>
      </c>
      <c r="M7" s="30"/>
      <c r="N7" s="17"/>
      <c r="O7" s="17"/>
      <c r="P7" s="17"/>
      <c r="Q7" s="17"/>
      <c r="R7" s="17"/>
      <c r="S7" s="17"/>
      <c r="T7" s="17"/>
      <c r="U7" s="17"/>
      <c r="V7" s="17"/>
    </row>
    <row r="8" spans="1:22" x14ac:dyDescent="0.25">
      <c r="A8" s="3" t="s">
        <v>5</v>
      </c>
      <c r="B8" s="19">
        <f>Sheet2!B8</f>
        <v>20186319</v>
      </c>
      <c r="C8" s="19">
        <f>Sheet2!C8</f>
        <v>14378662</v>
      </c>
      <c r="D8" s="19">
        <f>Sheet2!D8</f>
        <v>11734812</v>
      </c>
      <c r="E8" s="19">
        <f>Sheet2!E8</f>
        <v>10852328</v>
      </c>
      <c r="F8" s="19">
        <f>Sheet2!F8</f>
        <v>7383094</v>
      </c>
      <c r="G8" s="19">
        <f>Sheet2!G8</f>
        <v>7721683</v>
      </c>
      <c r="H8" s="19">
        <f>Sheet2!H8</f>
        <v>7307892</v>
      </c>
      <c r="I8" s="19">
        <f>Sheet2!I8</f>
        <v>7638099</v>
      </c>
      <c r="J8" s="19">
        <f>Sheet2!J8</f>
        <v>7184597</v>
      </c>
      <c r="K8" s="19">
        <f>Sheet2!K8</f>
        <v>7928519</v>
      </c>
      <c r="L8" s="27">
        <v>6818145</v>
      </c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x14ac:dyDescent="0.25">
      <c r="A9" s="3" t="s">
        <v>6</v>
      </c>
      <c r="B9" s="19">
        <f>Sheet2!B9</f>
        <v>9957905</v>
      </c>
      <c r="C9" s="19">
        <f>Sheet2!C9</f>
        <v>7218335</v>
      </c>
      <c r="D9" s="19">
        <f>Sheet2!D9</f>
        <v>4932427</v>
      </c>
      <c r="E9" s="19">
        <f>Sheet2!E9</f>
        <v>4008550</v>
      </c>
      <c r="F9" s="19">
        <f>Sheet2!F9</f>
        <v>2815458</v>
      </c>
      <c r="G9" s="19">
        <f>Sheet2!G9</f>
        <v>2574084</v>
      </c>
      <c r="H9" s="19">
        <f>Sheet2!H9</f>
        <v>2608891</v>
      </c>
      <c r="I9" s="19">
        <f>Sheet2!I9</f>
        <v>2997309</v>
      </c>
      <c r="J9" s="19">
        <f>Sheet2!J9</f>
        <v>2424611</v>
      </c>
      <c r="K9" s="19">
        <f>Sheet2!K9</f>
        <v>2183078</v>
      </c>
      <c r="L9" s="27">
        <v>2246209</v>
      </c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x14ac:dyDescent="0.25">
      <c r="A10" s="3" t="s">
        <v>7</v>
      </c>
      <c r="B10" s="19">
        <f>Sheet2!B10</f>
        <v>2264528</v>
      </c>
      <c r="C10" s="19">
        <f>Sheet2!C10</f>
        <v>2315674</v>
      </c>
      <c r="D10" s="19">
        <f>Sheet2!D10</f>
        <v>1543175</v>
      </c>
      <c r="E10" s="19">
        <f>Sheet2!E10</f>
        <v>1206581</v>
      </c>
      <c r="F10" s="19">
        <f>Sheet2!F10</f>
        <v>832827</v>
      </c>
      <c r="G10" s="19">
        <f>Sheet2!G10</f>
        <v>1336203</v>
      </c>
      <c r="H10" s="19">
        <f>Sheet2!H10</f>
        <v>1345959</v>
      </c>
      <c r="I10" s="19">
        <f>Sheet2!I10</f>
        <v>1261673</v>
      </c>
      <c r="J10" s="19">
        <f>Sheet2!J10</f>
        <v>1217563</v>
      </c>
      <c r="K10" s="19">
        <f>Sheet2!K10</f>
        <v>1359127</v>
      </c>
      <c r="L10" s="27">
        <v>1146995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x14ac:dyDescent="0.25">
      <c r="A11" s="3" t="s">
        <v>8</v>
      </c>
      <c r="B11" s="19">
        <f>Sheet2!B11</f>
        <v>1785472</v>
      </c>
      <c r="C11" s="19">
        <f>Sheet2!C11</f>
        <v>2021579</v>
      </c>
      <c r="D11" s="19">
        <f>Sheet2!D11</f>
        <v>1714873</v>
      </c>
      <c r="E11" s="19">
        <f>Sheet2!E11</f>
        <v>1224153</v>
      </c>
      <c r="F11" s="19">
        <f>Sheet2!F11</f>
        <v>1091003</v>
      </c>
      <c r="G11" s="19">
        <f>Sheet2!G11</f>
        <v>1079626</v>
      </c>
      <c r="H11" s="19">
        <f>Sheet2!H11</f>
        <v>1084133</v>
      </c>
      <c r="I11" s="19">
        <f>Sheet2!I11</f>
        <v>1049932</v>
      </c>
      <c r="J11" s="19">
        <f>Sheet2!J11</f>
        <v>1038908</v>
      </c>
      <c r="K11" s="19">
        <f>Sheet2!K11</f>
        <v>990563</v>
      </c>
      <c r="L11" s="27">
        <v>894971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5.75" thickBot="1" x14ac:dyDescent="0.3">
      <c r="A12" s="16" t="s">
        <v>9</v>
      </c>
      <c r="B12" s="19">
        <f>Sheet2!B12</f>
        <v>3287441</v>
      </c>
      <c r="C12" s="19">
        <f>Sheet2!C12</f>
        <v>3413884</v>
      </c>
      <c r="D12" s="19">
        <f>Sheet2!D12</f>
        <v>2327657</v>
      </c>
      <c r="E12" s="19">
        <f>Sheet2!E12</f>
        <v>1758471</v>
      </c>
      <c r="F12" s="19">
        <f>Sheet2!F12</f>
        <v>1243406</v>
      </c>
      <c r="G12" s="19">
        <f>Sheet2!G12</f>
        <v>1172931</v>
      </c>
      <c r="H12" s="19">
        <f>Sheet2!H12</f>
        <v>1462985</v>
      </c>
      <c r="I12" s="19">
        <f>Sheet2!I12</f>
        <v>1619376</v>
      </c>
      <c r="J12" s="19">
        <f>Sheet2!J12</f>
        <v>1412906</v>
      </c>
      <c r="K12" s="19">
        <f>Sheet2!K12</f>
        <v>1636740</v>
      </c>
      <c r="L12" s="27">
        <v>1606002</v>
      </c>
    </row>
    <row r="13" spans="1:22" ht="15.75" thickBot="1" x14ac:dyDescent="0.3">
      <c r="A13" s="16" t="s">
        <v>10</v>
      </c>
      <c r="B13" s="21">
        <f t="shared" ref="B13:L13" si="0">SUM(B5:B12)</f>
        <v>48886259</v>
      </c>
      <c r="C13" s="21">
        <f t="shared" si="0"/>
        <v>38846353</v>
      </c>
      <c r="D13" s="21">
        <f t="shared" si="0"/>
        <v>31257793</v>
      </c>
      <c r="E13" s="21">
        <f t="shared" si="0"/>
        <v>28440380</v>
      </c>
      <c r="F13" s="21">
        <f t="shared" si="0"/>
        <v>22927528</v>
      </c>
      <c r="G13" s="21">
        <f t="shared" si="0"/>
        <v>23921573</v>
      </c>
      <c r="H13" s="21">
        <f t="shared" si="0"/>
        <v>24375209</v>
      </c>
      <c r="I13" s="21">
        <f t="shared" si="0"/>
        <v>25565642</v>
      </c>
      <c r="J13" s="21">
        <f t="shared" si="0"/>
        <v>22662882</v>
      </c>
      <c r="K13" s="21">
        <f t="shared" si="0"/>
        <v>23355602</v>
      </c>
      <c r="L13" s="28">
        <f t="shared" si="0"/>
        <v>21649784</v>
      </c>
      <c r="M13" s="30"/>
    </row>
    <row r="14" spans="1:22" ht="22.5" customHeight="1" thickBot="1" x14ac:dyDescent="0.3">
      <c r="A14" s="61" t="s">
        <v>0</v>
      </c>
      <c r="B14" s="69" t="s">
        <v>11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22" ht="22.5" customHeight="1" thickBot="1" x14ac:dyDescent="0.3">
      <c r="A15" s="60"/>
      <c r="B15" s="1">
        <v>2010</v>
      </c>
      <c r="C15" s="1">
        <v>2011</v>
      </c>
      <c r="D15" s="1">
        <v>2012</v>
      </c>
      <c r="E15" s="1">
        <v>2013</v>
      </c>
      <c r="F15" s="1">
        <v>2014</v>
      </c>
      <c r="G15" s="1">
        <v>2015</v>
      </c>
      <c r="H15" s="1">
        <v>2016</v>
      </c>
      <c r="I15" s="2">
        <v>2017</v>
      </c>
      <c r="J15" s="2">
        <v>2018</v>
      </c>
      <c r="K15" s="26">
        <v>2019</v>
      </c>
      <c r="L15" s="26">
        <v>2020</v>
      </c>
    </row>
    <row r="16" spans="1:22" x14ac:dyDescent="0.25">
      <c r="A16" s="3" t="s">
        <v>2</v>
      </c>
      <c r="B16" s="19">
        <v>27000</v>
      </c>
      <c r="C16" s="19">
        <v>25000</v>
      </c>
      <c r="D16" s="19">
        <v>26000</v>
      </c>
      <c r="E16" s="19">
        <v>26000</v>
      </c>
      <c r="F16" s="19">
        <v>21000</v>
      </c>
      <c r="G16" s="19">
        <v>31000</v>
      </c>
      <c r="H16" s="19">
        <v>38000</v>
      </c>
      <c r="I16" s="19">
        <v>19000</v>
      </c>
      <c r="J16" s="19">
        <v>22000</v>
      </c>
      <c r="K16" s="27">
        <v>29000</v>
      </c>
      <c r="L16" s="53">
        <v>33000</v>
      </c>
    </row>
    <row r="17" spans="1:13" x14ac:dyDescent="0.25">
      <c r="A17" s="3" t="s">
        <v>3</v>
      </c>
      <c r="B17" s="19">
        <v>306000</v>
      </c>
      <c r="C17" s="19">
        <v>294000</v>
      </c>
      <c r="D17" s="19">
        <v>229000</v>
      </c>
      <c r="E17" s="19">
        <v>214000</v>
      </c>
      <c r="F17" s="19">
        <v>251000</v>
      </c>
      <c r="G17" s="19">
        <v>251000</v>
      </c>
      <c r="H17" s="19">
        <v>237000</v>
      </c>
      <c r="I17" s="19">
        <v>178000</v>
      </c>
      <c r="J17" s="19">
        <v>142000</v>
      </c>
      <c r="K17" s="27">
        <v>140000</v>
      </c>
      <c r="L17" s="53">
        <v>165000</v>
      </c>
    </row>
    <row r="18" spans="1:13" x14ac:dyDescent="0.25">
      <c r="A18" s="3" t="s">
        <v>4</v>
      </c>
      <c r="B18" s="19">
        <v>273000</v>
      </c>
      <c r="C18" s="19">
        <v>95000</v>
      </c>
      <c r="D18" s="19">
        <v>121000</v>
      </c>
      <c r="E18" s="19">
        <v>130000</v>
      </c>
      <c r="F18" s="19">
        <v>137000</v>
      </c>
      <c r="G18" s="19">
        <v>135000</v>
      </c>
      <c r="H18" s="19">
        <v>143000</v>
      </c>
      <c r="I18" s="19">
        <v>108000</v>
      </c>
      <c r="J18" s="19">
        <v>77000</v>
      </c>
      <c r="K18" s="27">
        <v>80000</v>
      </c>
      <c r="L18" s="53">
        <v>63000</v>
      </c>
    </row>
    <row r="19" spans="1:13" x14ac:dyDescent="0.25">
      <c r="A19" s="3" t="s">
        <v>5</v>
      </c>
      <c r="B19" s="19">
        <v>1525000</v>
      </c>
      <c r="C19" s="19">
        <v>965000</v>
      </c>
      <c r="D19" s="19">
        <v>643000</v>
      </c>
      <c r="E19" s="19">
        <v>585000</v>
      </c>
      <c r="F19" s="19">
        <v>494000</v>
      </c>
      <c r="G19" s="19">
        <v>560000</v>
      </c>
      <c r="H19" s="19">
        <v>428000</v>
      </c>
      <c r="I19" s="19">
        <v>377000</v>
      </c>
      <c r="J19" s="19">
        <v>320000</v>
      </c>
      <c r="K19" s="27">
        <v>353000</v>
      </c>
      <c r="L19" s="53">
        <v>188000</v>
      </c>
    </row>
    <row r="20" spans="1:13" x14ac:dyDescent="0.25">
      <c r="A20" s="3" t="s">
        <v>6</v>
      </c>
      <c r="B20" s="19">
        <v>905000</v>
      </c>
      <c r="C20" s="19">
        <v>775000</v>
      </c>
      <c r="D20" s="19">
        <v>528000</v>
      </c>
      <c r="E20" s="19">
        <v>394000</v>
      </c>
      <c r="F20" s="19">
        <v>327000</v>
      </c>
      <c r="G20" s="19">
        <v>220000</v>
      </c>
      <c r="H20" s="19">
        <v>240000</v>
      </c>
      <c r="I20" s="19">
        <v>241000</v>
      </c>
      <c r="J20" s="19">
        <v>215000</v>
      </c>
      <c r="K20" s="27">
        <v>163000</v>
      </c>
      <c r="L20" s="53">
        <v>96000</v>
      </c>
    </row>
    <row r="21" spans="1:13" x14ac:dyDescent="0.25">
      <c r="A21" s="3" t="s">
        <v>7</v>
      </c>
      <c r="B21" s="19">
        <v>143000</v>
      </c>
      <c r="C21" s="19">
        <v>169000</v>
      </c>
      <c r="D21" s="19">
        <v>95000</v>
      </c>
      <c r="E21" s="19">
        <v>81000</v>
      </c>
      <c r="F21" s="19">
        <v>38000</v>
      </c>
      <c r="G21" s="19">
        <v>84000</v>
      </c>
      <c r="H21" s="19">
        <v>53000</v>
      </c>
      <c r="I21" s="19">
        <v>64000</v>
      </c>
      <c r="J21" s="19">
        <v>72000</v>
      </c>
      <c r="K21" s="27">
        <v>104000</v>
      </c>
      <c r="L21" s="53">
        <v>83000</v>
      </c>
    </row>
    <row r="22" spans="1:13" x14ac:dyDescent="0.25">
      <c r="A22" s="3" t="s">
        <v>8</v>
      </c>
      <c r="B22" s="19">
        <v>50000</v>
      </c>
      <c r="C22" s="19">
        <v>58000</v>
      </c>
      <c r="D22" s="19">
        <v>45000</v>
      </c>
      <c r="E22" s="19">
        <v>34000</v>
      </c>
      <c r="F22" s="19">
        <v>57000</v>
      </c>
      <c r="G22" s="19">
        <v>37000</v>
      </c>
      <c r="H22" s="19">
        <v>57000</v>
      </c>
      <c r="I22" s="19">
        <v>32000</v>
      </c>
      <c r="J22" s="19">
        <v>25000</v>
      </c>
      <c r="K22" s="27">
        <v>38000</v>
      </c>
      <c r="L22" s="53">
        <v>36000</v>
      </c>
    </row>
    <row r="23" spans="1:13" ht="15.75" thickBot="1" x14ac:dyDescent="0.3">
      <c r="A23" s="16" t="s">
        <v>9</v>
      </c>
      <c r="B23" s="19">
        <v>94000</v>
      </c>
      <c r="C23" s="19">
        <v>182000</v>
      </c>
      <c r="D23" s="19">
        <v>79000</v>
      </c>
      <c r="E23" s="19">
        <v>57000</v>
      </c>
      <c r="F23" s="19">
        <v>53000</v>
      </c>
      <c r="G23" s="19">
        <v>53000</v>
      </c>
      <c r="H23" s="19">
        <v>71000</v>
      </c>
      <c r="I23" s="19">
        <v>29000</v>
      </c>
      <c r="J23" s="19">
        <v>31000</v>
      </c>
      <c r="K23" s="27">
        <v>75000</v>
      </c>
      <c r="L23" s="53">
        <v>79000</v>
      </c>
    </row>
    <row r="24" spans="1:13" ht="15.75" thickBot="1" x14ac:dyDescent="0.3">
      <c r="A24" s="16" t="s">
        <v>10</v>
      </c>
      <c r="B24" s="21">
        <v>3322000</v>
      </c>
      <c r="C24" s="21">
        <v>2561000</v>
      </c>
      <c r="D24" s="21">
        <v>1765000</v>
      </c>
      <c r="E24" s="21">
        <v>1521000</v>
      </c>
      <c r="F24" s="21">
        <v>1378000</v>
      </c>
      <c r="G24" s="21">
        <v>1371000</v>
      </c>
      <c r="H24" s="21">
        <v>1268000</v>
      </c>
      <c r="I24" s="21">
        <v>1048000</v>
      </c>
      <c r="J24" s="21">
        <v>903000</v>
      </c>
      <c r="K24" s="28">
        <v>982000</v>
      </c>
      <c r="L24" s="54">
        <f>SUM(L16:L23)</f>
        <v>743000</v>
      </c>
    </row>
    <row r="25" spans="1:13" ht="23.25" customHeight="1" thickBot="1" x14ac:dyDescent="0.3">
      <c r="A25" s="61" t="s">
        <v>0</v>
      </c>
      <c r="B25" s="69" t="s">
        <v>12</v>
      </c>
      <c r="C25" s="70"/>
      <c r="D25" s="70"/>
      <c r="E25" s="70"/>
      <c r="F25" s="70"/>
      <c r="G25" s="70"/>
      <c r="H25" s="70"/>
      <c r="I25" s="70"/>
      <c r="J25" s="70"/>
      <c r="K25" s="70"/>
    </row>
    <row r="26" spans="1:13" ht="23.25" customHeight="1" thickBot="1" x14ac:dyDescent="0.3">
      <c r="A26" s="60"/>
      <c r="B26" s="1">
        <v>2010</v>
      </c>
      <c r="C26" s="1">
        <v>2011</v>
      </c>
      <c r="D26" s="1">
        <v>2012</v>
      </c>
      <c r="E26" s="1">
        <v>2013</v>
      </c>
      <c r="F26" s="1">
        <v>2014</v>
      </c>
      <c r="G26" s="1">
        <v>2015</v>
      </c>
      <c r="H26" s="1">
        <v>2016</v>
      </c>
      <c r="I26" s="2">
        <v>2017</v>
      </c>
      <c r="J26" s="2">
        <v>2018</v>
      </c>
      <c r="K26" s="18">
        <v>2019</v>
      </c>
      <c r="L26" s="9">
        <v>2020</v>
      </c>
    </row>
    <row r="27" spans="1:13" x14ac:dyDescent="0.25">
      <c r="A27" s="3" t="s">
        <v>2</v>
      </c>
      <c r="B27" s="22">
        <v>434596</v>
      </c>
      <c r="C27" s="22">
        <v>548743</v>
      </c>
      <c r="D27" s="22">
        <v>581978</v>
      </c>
      <c r="E27" s="22">
        <v>552033</v>
      </c>
      <c r="F27" s="22">
        <v>531028</v>
      </c>
      <c r="G27" s="22">
        <v>582365</v>
      </c>
      <c r="H27" s="22">
        <v>679826</v>
      </c>
      <c r="I27" s="22">
        <v>742174</v>
      </c>
      <c r="J27" s="22">
        <v>680302</v>
      </c>
      <c r="K27" s="34">
        <f>K5+K16</f>
        <v>850609</v>
      </c>
      <c r="L27" s="56">
        <f>L5+L16</f>
        <v>856932</v>
      </c>
    </row>
    <row r="28" spans="1:13" x14ac:dyDescent="0.25">
      <c r="A28" s="3" t="s">
        <v>3</v>
      </c>
      <c r="B28" s="22">
        <v>6912873</v>
      </c>
      <c r="C28" s="22">
        <v>6905737</v>
      </c>
      <c r="D28" s="22">
        <v>6103057</v>
      </c>
      <c r="E28" s="22">
        <v>6165883</v>
      </c>
      <c r="F28" s="22">
        <v>6027276</v>
      </c>
      <c r="G28" s="22">
        <v>6134695</v>
      </c>
      <c r="H28" s="22">
        <v>6283026</v>
      </c>
      <c r="I28" s="22">
        <v>6355706</v>
      </c>
      <c r="J28" s="22">
        <v>5434833</v>
      </c>
      <c r="K28" s="34">
        <f t="shared" ref="K28:K34" si="1">K6+K17</f>
        <v>5158317</v>
      </c>
      <c r="L28" s="56">
        <f t="shared" ref="L28:L34" si="2">L6+L17</f>
        <v>5053704</v>
      </c>
    </row>
    <row r="29" spans="1:13" x14ac:dyDescent="0.25">
      <c r="A29" s="3" t="s">
        <v>4</v>
      </c>
      <c r="B29" s="22">
        <v>4663125</v>
      </c>
      <c r="C29" s="22">
        <v>2457739</v>
      </c>
      <c r="D29" s="22">
        <v>2695814</v>
      </c>
      <c r="E29" s="22">
        <v>3042381</v>
      </c>
      <c r="F29" s="22">
        <v>3412436</v>
      </c>
      <c r="G29" s="22">
        <v>3736986</v>
      </c>
      <c r="H29" s="22">
        <v>4020497</v>
      </c>
      <c r="I29" s="22">
        <v>4206373</v>
      </c>
      <c r="J29" s="22">
        <v>3510162</v>
      </c>
      <c r="K29" s="34">
        <f t="shared" si="1"/>
        <v>3497649</v>
      </c>
      <c r="L29" s="56">
        <f t="shared" si="2"/>
        <v>3287826</v>
      </c>
      <c r="M29" s="30"/>
    </row>
    <row r="30" spans="1:13" x14ac:dyDescent="0.25">
      <c r="A30" s="3" t="s">
        <v>5</v>
      </c>
      <c r="B30" s="22">
        <v>21711319</v>
      </c>
      <c r="C30" s="22">
        <v>15343662</v>
      </c>
      <c r="D30" s="22">
        <v>12377812</v>
      </c>
      <c r="E30" s="22">
        <v>11437328</v>
      </c>
      <c r="F30" s="22">
        <v>7877094</v>
      </c>
      <c r="G30" s="22">
        <v>8281683</v>
      </c>
      <c r="H30" s="22">
        <v>7735892</v>
      </c>
      <c r="I30" s="22">
        <v>8015099</v>
      </c>
      <c r="J30" s="22">
        <v>7504597</v>
      </c>
      <c r="K30" s="34">
        <f t="shared" si="1"/>
        <v>8281519</v>
      </c>
      <c r="L30" s="56">
        <f t="shared" si="2"/>
        <v>7006145</v>
      </c>
    </row>
    <row r="31" spans="1:13" x14ac:dyDescent="0.25">
      <c r="A31" s="3" t="s">
        <v>6</v>
      </c>
      <c r="B31" s="22">
        <v>10862905</v>
      </c>
      <c r="C31" s="22">
        <v>7993335</v>
      </c>
      <c r="D31" s="22">
        <v>5460427</v>
      </c>
      <c r="E31" s="22">
        <v>4402550</v>
      </c>
      <c r="F31" s="22">
        <v>3142458</v>
      </c>
      <c r="G31" s="22">
        <v>2794084</v>
      </c>
      <c r="H31" s="22">
        <v>2848891</v>
      </c>
      <c r="I31" s="22">
        <v>3238309</v>
      </c>
      <c r="J31" s="22">
        <v>2639611</v>
      </c>
      <c r="K31" s="34">
        <f t="shared" si="1"/>
        <v>2346078</v>
      </c>
      <c r="L31" s="56">
        <f t="shared" si="2"/>
        <v>2342209</v>
      </c>
    </row>
    <row r="32" spans="1:13" x14ac:dyDescent="0.25">
      <c r="A32" s="3" t="s">
        <v>7</v>
      </c>
      <c r="B32" s="22">
        <v>2407528</v>
      </c>
      <c r="C32" s="22">
        <v>2484674</v>
      </c>
      <c r="D32" s="22">
        <v>1638175</v>
      </c>
      <c r="E32" s="22">
        <v>1287581</v>
      </c>
      <c r="F32" s="22">
        <v>870827</v>
      </c>
      <c r="G32" s="22">
        <v>1420203</v>
      </c>
      <c r="H32" s="22">
        <v>1398959</v>
      </c>
      <c r="I32" s="22">
        <v>1325673</v>
      </c>
      <c r="J32" s="22">
        <v>1289563</v>
      </c>
      <c r="K32" s="34">
        <f t="shared" si="1"/>
        <v>1463127</v>
      </c>
      <c r="L32" s="56">
        <f t="shared" si="2"/>
        <v>1229995</v>
      </c>
    </row>
    <row r="33" spans="1:13" x14ac:dyDescent="0.25">
      <c r="A33" s="3" t="s">
        <v>8</v>
      </c>
      <c r="B33" s="22">
        <v>1835472</v>
      </c>
      <c r="C33" s="22">
        <v>2079579</v>
      </c>
      <c r="D33" s="22">
        <v>1759873</v>
      </c>
      <c r="E33" s="22">
        <v>1258153</v>
      </c>
      <c r="F33" s="22">
        <v>1148003</v>
      </c>
      <c r="G33" s="22">
        <v>1116626</v>
      </c>
      <c r="H33" s="22">
        <v>1141133</v>
      </c>
      <c r="I33" s="22">
        <v>1081932</v>
      </c>
      <c r="J33" s="22">
        <v>1063908</v>
      </c>
      <c r="K33" s="34">
        <f t="shared" si="1"/>
        <v>1028563</v>
      </c>
      <c r="L33" s="56">
        <f t="shared" si="2"/>
        <v>930971</v>
      </c>
    </row>
    <row r="34" spans="1:13" ht="15.75" thickBot="1" x14ac:dyDescent="0.3">
      <c r="A34" s="16" t="s">
        <v>9</v>
      </c>
      <c r="B34" s="24">
        <v>3381441</v>
      </c>
      <c r="C34" s="24">
        <v>3595884</v>
      </c>
      <c r="D34" s="24">
        <v>2406657</v>
      </c>
      <c r="E34" s="24">
        <v>1815471</v>
      </c>
      <c r="F34" s="24">
        <v>1296406</v>
      </c>
      <c r="G34" s="24">
        <v>1225931</v>
      </c>
      <c r="H34" s="24">
        <v>1533985</v>
      </c>
      <c r="I34" s="24">
        <v>1648376</v>
      </c>
      <c r="J34" s="24">
        <v>1443906</v>
      </c>
      <c r="K34" s="34">
        <f t="shared" si="1"/>
        <v>1711740</v>
      </c>
      <c r="L34" s="56">
        <f t="shared" si="2"/>
        <v>1685002</v>
      </c>
    </row>
    <row r="35" spans="1:13" ht="15.75" thickBot="1" x14ac:dyDescent="0.3">
      <c r="A35" s="10" t="s">
        <v>10</v>
      </c>
      <c r="B35" s="14">
        <v>52208259</v>
      </c>
      <c r="C35" s="14">
        <v>41407353</v>
      </c>
      <c r="D35" s="14">
        <v>33022793</v>
      </c>
      <c r="E35" s="14">
        <v>29961380</v>
      </c>
      <c r="F35" s="14">
        <v>24305528</v>
      </c>
      <c r="G35" s="14">
        <v>25292573</v>
      </c>
      <c r="H35" s="14">
        <v>25643209</v>
      </c>
      <c r="I35" s="14">
        <v>26613642</v>
      </c>
      <c r="J35" s="14">
        <v>23565882</v>
      </c>
      <c r="K35" s="36">
        <f>SUM(K27:K34)</f>
        <v>24337602</v>
      </c>
      <c r="L35" s="57">
        <f>SUM(L27:L34)</f>
        <v>22392784</v>
      </c>
      <c r="M35" s="30"/>
    </row>
    <row r="36" spans="1:13" ht="15.75" thickBot="1" x14ac:dyDescent="0.3">
      <c r="A36" s="13" t="s">
        <v>17</v>
      </c>
    </row>
    <row r="37" spans="1:13" ht="21.75" customHeight="1" thickTop="1" thickBot="1" x14ac:dyDescent="0.3">
      <c r="A37" s="59" t="s">
        <v>0</v>
      </c>
      <c r="B37" s="64" t="s">
        <v>13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3" ht="21.75" customHeight="1" thickBot="1" x14ac:dyDescent="0.3">
      <c r="A38" s="60"/>
      <c r="B38" s="2">
        <v>2010</v>
      </c>
      <c r="C38" s="2">
        <v>2011</v>
      </c>
      <c r="D38" s="2">
        <v>2012</v>
      </c>
      <c r="E38" s="2">
        <v>2013</v>
      </c>
      <c r="F38" s="2">
        <v>2014</v>
      </c>
      <c r="G38" s="2">
        <v>2015</v>
      </c>
      <c r="H38" s="2">
        <v>2016</v>
      </c>
      <c r="I38" s="2">
        <v>2017</v>
      </c>
      <c r="J38" s="2">
        <v>2018</v>
      </c>
      <c r="K38" s="18">
        <v>2019</v>
      </c>
      <c r="L38" s="9">
        <v>2020</v>
      </c>
    </row>
    <row r="39" spans="1:13" x14ac:dyDescent="0.25">
      <c r="A39" s="3" t="s">
        <v>2</v>
      </c>
      <c r="B39" s="22">
        <v>420000</v>
      </c>
      <c r="C39" s="22">
        <v>480700</v>
      </c>
      <c r="D39" s="22">
        <v>546600</v>
      </c>
      <c r="E39" s="22">
        <v>539700</v>
      </c>
      <c r="F39" s="22">
        <v>519600</v>
      </c>
      <c r="G39" s="22">
        <v>511500</v>
      </c>
      <c r="H39" s="22">
        <v>642300</v>
      </c>
      <c r="I39" s="22">
        <v>771300</v>
      </c>
      <c r="J39" s="22">
        <v>676965</v>
      </c>
      <c r="K39" s="34">
        <v>866325</v>
      </c>
      <c r="L39" s="23">
        <v>862125</v>
      </c>
    </row>
    <row r="40" spans="1:13" x14ac:dyDescent="0.25">
      <c r="A40" s="3" t="s">
        <v>3</v>
      </c>
      <c r="B40" s="22">
        <v>6598600</v>
      </c>
      <c r="C40" s="22">
        <v>6702200</v>
      </c>
      <c r="D40" s="22">
        <v>5953000</v>
      </c>
      <c r="E40" s="22">
        <v>5958000</v>
      </c>
      <c r="F40" s="22">
        <v>5793000</v>
      </c>
      <c r="G40" s="22">
        <v>5974000</v>
      </c>
      <c r="H40" s="22">
        <v>6199000</v>
      </c>
      <c r="I40" s="22">
        <v>6272000</v>
      </c>
      <c r="J40" s="22">
        <v>5295995</v>
      </c>
      <c r="K40" s="34">
        <v>5100000</v>
      </c>
      <c r="L40" s="23">
        <v>5120000</v>
      </c>
    </row>
    <row r="41" spans="1:13" x14ac:dyDescent="0.25">
      <c r="A41" s="3" t="s">
        <v>14</v>
      </c>
      <c r="B41" s="22">
        <v>4400000</v>
      </c>
      <c r="C41" s="22">
        <v>2330000</v>
      </c>
      <c r="D41" s="22">
        <v>2624000</v>
      </c>
      <c r="E41" s="22">
        <v>2970000</v>
      </c>
      <c r="F41" s="22">
        <v>3319000</v>
      </c>
      <c r="G41" s="22">
        <v>3679000</v>
      </c>
      <c r="H41" s="22">
        <v>3924000</v>
      </c>
      <c r="I41" s="22">
        <v>4212000</v>
      </c>
      <c r="J41" s="22">
        <v>3570000</v>
      </c>
      <c r="K41" s="34">
        <v>3610000</v>
      </c>
      <c r="L41" s="23">
        <v>3410000</v>
      </c>
    </row>
    <row r="42" spans="1:13" x14ac:dyDescent="0.25">
      <c r="A42" s="3" t="s">
        <v>5</v>
      </c>
      <c r="B42" s="22">
        <v>19990000</v>
      </c>
      <c r="C42" s="22">
        <v>14360000</v>
      </c>
      <c r="D42" s="22">
        <v>11918000</v>
      </c>
      <c r="E42" s="22">
        <v>11030000</v>
      </c>
      <c r="F42" s="22">
        <v>7318000</v>
      </c>
      <c r="G42" s="22">
        <v>7790000</v>
      </c>
      <c r="H42" s="22">
        <v>7336000</v>
      </c>
      <c r="I42" s="22">
        <v>7739000</v>
      </c>
      <c r="J42" s="22">
        <v>7350000</v>
      </c>
      <c r="K42" s="34">
        <v>8060000</v>
      </c>
      <c r="L42" s="23">
        <v>7050000</v>
      </c>
    </row>
    <row r="43" spans="1:13" x14ac:dyDescent="0.25">
      <c r="A43" s="3" t="s">
        <v>6</v>
      </c>
      <c r="B43" s="22">
        <v>9900000</v>
      </c>
      <c r="C43" s="22">
        <v>7510000</v>
      </c>
      <c r="D43" s="22">
        <v>5070000</v>
      </c>
      <c r="E43" s="22">
        <v>4290000</v>
      </c>
      <c r="F43" s="22">
        <v>2840000</v>
      </c>
      <c r="G43" s="22">
        <v>2650000</v>
      </c>
      <c r="H43" s="22">
        <v>2710000</v>
      </c>
      <c r="I43" s="22">
        <v>3140000</v>
      </c>
      <c r="J43" s="22">
        <v>2620000</v>
      </c>
      <c r="K43" s="34">
        <v>2330000</v>
      </c>
      <c r="L43" s="23">
        <v>2410000</v>
      </c>
    </row>
    <row r="44" spans="1:13" x14ac:dyDescent="0.25">
      <c r="A44" s="3" t="s">
        <v>7</v>
      </c>
      <c r="B44" s="22">
        <v>2330000</v>
      </c>
      <c r="C44" s="22">
        <v>2410000</v>
      </c>
      <c r="D44" s="22">
        <v>1567000</v>
      </c>
      <c r="E44" s="22">
        <v>1330000</v>
      </c>
      <c r="F44" s="22">
        <v>850000</v>
      </c>
      <c r="G44" s="22">
        <v>1390000</v>
      </c>
      <c r="H44" s="22">
        <v>1390000</v>
      </c>
      <c r="I44" s="22">
        <v>1390000</v>
      </c>
      <c r="J44" s="22">
        <v>1370000</v>
      </c>
      <c r="K44" s="34">
        <v>1650000</v>
      </c>
      <c r="L44" s="23">
        <v>1410000</v>
      </c>
    </row>
    <row r="45" spans="1:13" x14ac:dyDescent="0.25">
      <c r="A45" s="3" t="s">
        <v>8</v>
      </c>
      <c r="B45" s="22">
        <v>2160000</v>
      </c>
      <c r="C45" s="22">
        <v>2180000</v>
      </c>
      <c r="D45" s="22">
        <v>1869000</v>
      </c>
      <c r="E45" s="22">
        <v>1450000</v>
      </c>
      <c r="F45" s="22">
        <v>1140000</v>
      </c>
      <c r="G45" s="22">
        <v>1140000</v>
      </c>
      <c r="H45" s="22">
        <v>1140000</v>
      </c>
      <c r="I45" s="22">
        <v>1140000</v>
      </c>
      <c r="J45" s="22">
        <v>1050000</v>
      </c>
      <c r="K45" s="34">
        <v>1210000</v>
      </c>
      <c r="L45" s="23">
        <v>1100000</v>
      </c>
    </row>
    <row r="46" spans="1:13" ht="15.75" thickBot="1" x14ac:dyDescent="0.3">
      <c r="A46" s="16" t="s">
        <v>9</v>
      </c>
      <c r="B46" s="24">
        <v>3580000</v>
      </c>
      <c r="C46" s="24">
        <v>3720000</v>
      </c>
      <c r="D46" s="24">
        <v>2464000</v>
      </c>
      <c r="E46" s="24">
        <v>1930000</v>
      </c>
      <c r="F46" s="24">
        <v>1285000</v>
      </c>
      <c r="G46" s="24">
        <v>1285000</v>
      </c>
      <c r="H46" s="24">
        <v>1660000</v>
      </c>
      <c r="I46" s="24">
        <v>1700000</v>
      </c>
      <c r="J46" s="24">
        <v>1580000</v>
      </c>
      <c r="K46" s="35">
        <v>2040000</v>
      </c>
      <c r="L46" s="25">
        <v>1730000</v>
      </c>
    </row>
    <row r="47" spans="1:13" ht="15.75" thickBot="1" x14ac:dyDescent="0.3">
      <c r="A47" s="16" t="s">
        <v>10</v>
      </c>
      <c r="B47" s="29">
        <f t="shared" ref="B47:J47" si="3">SUM(B39:B46)</f>
        <v>49378600</v>
      </c>
      <c r="C47" s="29">
        <f t="shared" si="3"/>
        <v>39692900</v>
      </c>
      <c r="D47" s="29">
        <f t="shared" si="3"/>
        <v>32011600</v>
      </c>
      <c r="E47" s="29">
        <f t="shared" si="3"/>
        <v>29497700</v>
      </c>
      <c r="F47" s="29">
        <f t="shared" si="3"/>
        <v>23064600</v>
      </c>
      <c r="G47" s="29">
        <f t="shared" si="3"/>
        <v>24419500</v>
      </c>
      <c r="H47" s="29">
        <f t="shared" si="3"/>
        <v>25001300</v>
      </c>
      <c r="I47" s="29">
        <f t="shared" si="3"/>
        <v>26364300</v>
      </c>
      <c r="J47" s="29">
        <f t="shared" si="3"/>
        <v>23512960</v>
      </c>
      <c r="K47" s="29">
        <f>SUM(K39:K46)</f>
        <v>24866325</v>
      </c>
      <c r="L47" s="37">
        <f>SUM(L39:L46)</f>
        <v>23092125</v>
      </c>
    </row>
    <row r="48" spans="1:13" ht="20.25" customHeight="1" thickBot="1" x14ac:dyDescent="0.3">
      <c r="A48" s="61" t="s">
        <v>0</v>
      </c>
      <c r="B48" s="71" t="s">
        <v>15</v>
      </c>
      <c r="C48" s="72"/>
      <c r="D48" s="72"/>
      <c r="E48" s="72"/>
      <c r="F48" s="72"/>
      <c r="G48" s="72"/>
      <c r="H48" s="72"/>
      <c r="I48" s="72"/>
      <c r="J48" s="72"/>
      <c r="K48" s="72"/>
    </row>
    <row r="49" spans="1:12" ht="20.25" customHeight="1" thickBot="1" x14ac:dyDescent="0.3">
      <c r="A49" s="60"/>
      <c r="B49" s="2">
        <v>2010</v>
      </c>
      <c r="C49" s="2">
        <v>2011</v>
      </c>
      <c r="D49" s="2">
        <v>2012</v>
      </c>
      <c r="E49" s="2">
        <v>2013</v>
      </c>
      <c r="F49" s="2">
        <v>2014</v>
      </c>
      <c r="G49" s="2">
        <v>2015</v>
      </c>
      <c r="H49" s="2">
        <v>2016</v>
      </c>
      <c r="I49" s="2">
        <v>2017</v>
      </c>
      <c r="J49" s="2">
        <v>2018</v>
      </c>
      <c r="K49" s="18">
        <v>2019</v>
      </c>
      <c r="L49" s="9">
        <v>2020</v>
      </c>
    </row>
    <row r="50" spans="1:12" x14ac:dyDescent="0.25">
      <c r="A50" s="3" t="s">
        <v>2</v>
      </c>
      <c r="B50" s="4">
        <v>97</v>
      </c>
      <c r="C50" s="4">
        <v>109</v>
      </c>
      <c r="D50" s="4">
        <v>102</v>
      </c>
      <c r="E50" s="4">
        <v>98</v>
      </c>
      <c r="F50" s="4">
        <v>98</v>
      </c>
      <c r="G50" s="4">
        <v>108</v>
      </c>
      <c r="H50" s="4">
        <v>100</v>
      </c>
      <c r="I50" s="4">
        <v>94</v>
      </c>
      <c r="J50" s="4">
        <v>97</v>
      </c>
      <c r="K50" s="38">
        <f>ROUND((K5/K39)*100,0)</f>
        <v>95</v>
      </c>
      <c r="L50" s="31">
        <f>ROUND((L5/L39)*100,0)</f>
        <v>96</v>
      </c>
    </row>
    <row r="51" spans="1:12" x14ac:dyDescent="0.25">
      <c r="A51" s="3" t="s">
        <v>3</v>
      </c>
      <c r="B51" s="4">
        <v>100</v>
      </c>
      <c r="C51" s="4">
        <v>99</v>
      </c>
      <c r="D51" s="4">
        <v>99</v>
      </c>
      <c r="E51" s="4">
        <v>100</v>
      </c>
      <c r="F51" s="4">
        <v>100</v>
      </c>
      <c r="G51" s="4">
        <v>98</v>
      </c>
      <c r="H51" s="4">
        <v>98</v>
      </c>
      <c r="I51" s="4">
        <v>98</v>
      </c>
      <c r="J51" s="4">
        <v>100</v>
      </c>
      <c r="K51" s="38">
        <f t="shared" ref="K51" si="4">ROUND((K6/K40)*100,0)</f>
        <v>98</v>
      </c>
      <c r="L51" s="31">
        <f t="shared" ref="L51:L58" si="5">ROUND((L6/L40)*100,0)</f>
        <v>95</v>
      </c>
    </row>
    <row r="52" spans="1:12" x14ac:dyDescent="0.25">
      <c r="A52" s="3" t="s">
        <v>4</v>
      </c>
      <c r="B52" s="4">
        <v>100</v>
      </c>
      <c r="C52" s="4">
        <v>101</v>
      </c>
      <c r="D52" s="4">
        <v>98</v>
      </c>
      <c r="E52" s="4">
        <v>98</v>
      </c>
      <c r="F52" s="4">
        <v>99</v>
      </c>
      <c r="G52" s="4">
        <v>98</v>
      </c>
      <c r="H52" s="4">
        <v>99</v>
      </c>
      <c r="I52" s="4">
        <v>97</v>
      </c>
      <c r="J52" s="4">
        <v>96</v>
      </c>
      <c r="K52" s="38">
        <f t="shared" ref="K52" si="6">ROUND((K7/K41)*100,0)</f>
        <v>95</v>
      </c>
      <c r="L52" s="31">
        <f t="shared" si="5"/>
        <v>95</v>
      </c>
    </row>
    <row r="53" spans="1:12" x14ac:dyDescent="0.25">
      <c r="A53" s="3" t="s">
        <v>5</v>
      </c>
      <c r="B53" s="4">
        <v>101</v>
      </c>
      <c r="C53" s="4">
        <v>100</v>
      </c>
      <c r="D53" s="4">
        <v>98</v>
      </c>
      <c r="E53" s="4">
        <v>98</v>
      </c>
      <c r="F53" s="4">
        <v>101</v>
      </c>
      <c r="G53" s="4">
        <v>99</v>
      </c>
      <c r="H53" s="4">
        <v>100</v>
      </c>
      <c r="I53" s="4">
        <v>99</v>
      </c>
      <c r="J53" s="4">
        <v>98</v>
      </c>
      <c r="K53" s="38">
        <f t="shared" ref="K53" si="7">ROUND((K8/K42)*100,0)</f>
        <v>98</v>
      </c>
      <c r="L53" s="31">
        <f t="shared" si="5"/>
        <v>97</v>
      </c>
    </row>
    <row r="54" spans="1:12" x14ac:dyDescent="0.25">
      <c r="A54" s="3" t="s">
        <v>6</v>
      </c>
      <c r="B54" s="4">
        <v>101</v>
      </c>
      <c r="C54" s="4">
        <v>96</v>
      </c>
      <c r="D54" s="4">
        <v>97</v>
      </c>
      <c r="E54" s="4">
        <v>93</v>
      </c>
      <c r="F54" s="4">
        <v>99</v>
      </c>
      <c r="G54" s="4">
        <v>97</v>
      </c>
      <c r="H54" s="4">
        <v>96</v>
      </c>
      <c r="I54" s="4">
        <v>96</v>
      </c>
      <c r="J54" s="4">
        <v>93</v>
      </c>
      <c r="K54" s="38">
        <f t="shared" ref="K54" si="8">ROUND((K9/K43)*100,0)</f>
        <v>94</v>
      </c>
      <c r="L54" s="31">
        <f t="shared" si="5"/>
        <v>93</v>
      </c>
    </row>
    <row r="55" spans="1:12" x14ac:dyDescent="0.25">
      <c r="A55" s="3" t="s">
        <v>7</v>
      </c>
      <c r="B55" s="4">
        <v>97</v>
      </c>
      <c r="C55" s="4">
        <v>96</v>
      </c>
      <c r="D55" s="4">
        <v>98</v>
      </c>
      <c r="E55" s="4">
        <v>91</v>
      </c>
      <c r="F55" s="4">
        <v>98</v>
      </c>
      <c r="G55" s="4">
        <v>96</v>
      </c>
      <c r="H55" s="4">
        <v>97</v>
      </c>
      <c r="I55" s="4">
        <v>91</v>
      </c>
      <c r="J55" s="4">
        <v>89</v>
      </c>
      <c r="K55" s="38">
        <f t="shared" ref="K55" si="9">ROUND((K10/K44)*100,0)</f>
        <v>82</v>
      </c>
      <c r="L55" s="31">
        <f t="shared" si="5"/>
        <v>81</v>
      </c>
    </row>
    <row r="56" spans="1:12" x14ac:dyDescent="0.25">
      <c r="A56" s="3" t="s">
        <v>8</v>
      </c>
      <c r="B56" s="4">
        <v>83</v>
      </c>
      <c r="C56" s="4">
        <v>93</v>
      </c>
      <c r="D56" s="4">
        <v>92</v>
      </c>
      <c r="E56" s="4">
        <v>84</v>
      </c>
      <c r="F56" s="4">
        <v>96</v>
      </c>
      <c r="G56" s="4">
        <v>95</v>
      </c>
      <c r="H56" s="4">
        <v>95</v>
      </c>
      <c r="I56" s="4">
        <v>92</v>
      </c>
      <c r="J56" s="4">
        <v>99</v>
      </c>
      <c r="K56" s="38">
        <f t="shared" ref="K56" si="10">ROUND((K11/K45)*100,0)</f>
        <v>82</v>
      </c>
      <c r="L56" s="31">
        <f t="shared" si="5"/>
        <v>81</v>
      </c>
    </row>
    <row r="57" spans="1:12" ht="15.75" thickBot="1" x14ac:dyDescent="0.3">
      <c r="A57" s="16" t="s">
        <v>9</v>
      </c>
      <c r="B57" s="5">
        <v>92</v>
      </c>
      <c r="C57" s="5">
        <v>92</v>
      </c>
      <c r="D57" s="5">
        <v>94</v>
      </c>
      <c r="E57" s="5">
        <v>91</v>
      </c>
      <c r="F57" s="5">
        <v>97</v>
      </c>
      <c r="G57" s="5">
        <v>91</v>
      </c>
      <c r="H57" s="5">
        <v>88</v>
      </c>
      <c r="I57" s="5">
        <v>95</v>
      </c>
      <c r="J57" s="5">
        <v>89</v>
      </c>
      <c r="K57" s="39">
        <f t="shared" ref="K57" si="11">ROUND((K12/K46)*100,0)</f>
        <v>80</v>
      </c>
      <c r="L57" s="31">
        <f t="shared" si="5"/>
        <v>93</v>
      </c>
    </row>
    <row r="58" spans="1:12" ht="15.75" thickBot="1" x14ac:dyDescent="0.3">
      <c r="A58" s="11" t="s">
        <v>16</v>
      </c>
      <c r="B58" s="12">
        <v>99</v>
      </c>
      <c r="C58" s="12">
        <v>98</v>
      </c>
      <c r="D58" s="12">
        <v>98</v>
      </c>
      <c r="E58" s="12">
        <v>96</v>
      </c>
      <c r="F58" s="12">
        <v>99</v>
      </c>
      <c r="G58" s="12">
        <v>98</v>
      </c>
      <c r="H58" s="12">
        <v>97</v>
      </c>
      <c r="I58" s="12">
        <v>97</v>
      </c>
      <c r="J58" s="12">
        <v>96</v>
      </c>
      <c r="K58" s="40">
        <f t="shared" ref="K58" si="12">ROUND((K13/K47)*100,0)</f>
        <v>94</v>
      </c>
      <c r="L58" s="41">
        <f t="shared" si="5"/>
        <v>94</v>
      </c>
    </row>
    <row r="59" spans="1:12" ht="15.75" thickTop="1" x14ac:dyDescent="0.25">
      <c r="A59" s="13" t="s">
        <v>17</v>
      </c>
      <c r="B59" s="8"/>
      <c r="C59" s="8"/>
      <c r="D59" s="8"/>
      <c r="E59" s="8"/>
      <c r="F59" s="8"/>
      <c r="G59" s="8"/>
      <c r="H59" s="8"/>
      <c r="I59" s="8"/>
      <c r="J59" s="8"/>
      <c r="K59" s="8"/>
    </row>
  </sheetData>
  <sheetProtection algorithmName="SHA-512" hashValue="WLe7wPjg+54XVYurOn7dQ/NJDaDFtv7HPtXt3vqch8cBd+khNo7YTrDP/PQLo67l0I/XR2oLRLjH5sLmSPCjgw==" saltValue="HIodzahIGUHBZeTJrXQPFw==" spinCount="100000" sheet="1" objects="1" scenarios="1"/>
  <mergeCells count="12">
    <mergeCell ref="A1:L1"/>
    <mergeCell ref="A25:A26"/>
    <mergeCell ref="B25:K25"/>
    <mergeCell ref="A37:A38"/>
    <mergeCell ref="A48:A49"/>
    <mergeCell ref="B48:K48"/>
    <mergeCell ref="B37:L37"/>
    <mergeCell ref="A3:A4"/>
    <mergeCell ref="A14:A15"/>
    <mergeCell ref="B14:K14"/>
    <mergeCell ref="B3:L3"/>
    <mergeCell ref="A2:L2"/>
  </mergeCells>
  <pageMargins left="0.7" right="0.7" top="0.86458333333333304" bottom="0.75" header="0.3" footer="0.3"/>
  <pageSetup scale="66" fitToHeight="0" orientation="portrait" horizontalDpi="300" verticalDpi="300" r:id="rId1"/>
  <headerFooter>
    <oddHeader>&amp;L
IPHC-2020-TSD-018
&amp;CTime-series of commercial landings, discard mortality, and fishery limits
&amp;8PREPARED BY: IPHC SECRETARIAT (POSTED 21 December 2020)&amp;R&amp;G</oddHeader>
    <oddFooter>&amp;C&amp;P of &amp;N</oddFooter>
  </headerFooter>
  <rowBreaks count="1" manualBreakCount="1">
    <brk id="36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P15"/>
  <sheetViews>
    <sheetView workbookViewId="0">
      <selection activeCell="P16" sqref="P16"/>
    </sheetView>
  </sheetViews>
  <sheetFormatPr defaultRowHeight="15" x14ac:dyDescent="0.25"/>
  <cols>
    <col min="1" max="1" width="15.85546875" customWidth="1"/>
    <col min="2" max="2" width="16.28515625" bestFit="1" customWidth="1"/>
    <col min="3" max="12" width="11.5703125" bestFit="1" customWidth="1"/>
    <col min="15" max="16" width="10.5703125" bestFit="1" customWidth="1"/>
  </cols>
  <sheetData>
    <row r="3" spans="1:16" x14ac:dyDescent="0.25">
      <c r="A3" s="32" t="s">
        <v>31</v>
      </c>
      <c r="B3" s="32" t="s">
        <v>28</v>
      </c>
    </row>
    <row r="4" spans="1:16" x14ac:dyDescent="0.25">
      <c r="A4" s="32" t="s">
        <v>30</v>
      </c>
      <c r="B4">
        <v>2010</v>
      </c>
      <c r="C4">
        <v>2011</v>
      </c>
      <c r="D4">
        <v>2012</v>
      </c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  <c r="L4">
        <v>2020</v>
      </c>
    </row>
    <row r="5" spans="1:16" x14ac:dyDescent="0.25">
      <c r="A5" s="33" t="s">
        <v>21</v>
      </c>
      <c r="B5" s="17">
        <v>407596</v>
      </c>
      <c r="C5" s="17">
        <v>523743</v>
      </c>
      <c r="D5" s="17">
        <v>555978</v>
      </c>
      <c r="E5" s="17">
        <v>526033</v>
      </c>
      <c r="F5" s="17">
        <v>510028</v>
      </c>
      <c r="G5" s="17">
        <v>551365</v>
      </c>
      <c r="H5" s="17">
        <v>641826</v>
      </c>
      <c r="I5" s="17">
        <v>723174</v>
      </c>
      <c r="J5" s="17">
        <v>658302</v>
      </c>
      <c r="K5" s="17">
        <v>821609</v>
      </c>
      <c r="L5" s="17">
        <f>SUM(P5:P8)</f>
        <v>822332</v>
      </c>
      <c r="P5">
        <v>242647</v>
      </c>
    </row>
    <row r="6" spans="1:16" x14ac:dyDescent="0.25">
      <c r="A6" s="33" t="s">
        <v>22</v>
      </c>
      <c r="B6" s="17">
        <v>6606873</v>
      </c>
      <c r="C6" s="17">
        <v>6611737</v>
      </c>
      <c r="D6" s="17">
        <v>5874057</v>
      </c>
      <c r="E6" s="17">
        <v>5951883</v>
      </c>
      <c r="F6" s="17">
        <v>5776276</v>
      </c>
      <c r="G6" s="17">
        <v>5883695</v>
      </c>
      <c r="H6" s="17">
        <v>6046026</v>
      </c>
      <c r="I6" s="17">
        <v>6177706</v>
      </c>
      <c r="J6" s="17">
        <v>5292833</v>
      </c>
      <c r="K6" s="17">
        <v>5018317</v>
      </c>
      <c r="L6" s="17">
        <v>5120000</v>
      </c>
      <c r="P6">
        <v>29012</v>
      </c>
    </row>
    <row r="7" spans="1:16" x14ac:dyDescent="0.25">
      <c r="A7" s="33" t="s">
        <v>23</v>
      </c>
      <c r="B7" s="17">
        <v>4390125</v>
      </c>
      <c r="C7" s="17">
        <v>2362739</v>
      </c>
      <c r="D7" s="17">
        <v>2574814</v>
      </c>
      <c r="E7" s="17">
        <v>2912381</v>
      </c>
      <c r="F7" s="17">
        <v>3275436</v>
      </c>
      <c r="G7" s="17">
        <v>3601986</v>
      </c>
      <c r="H7" s="17">
        <v>3877497</v>
      </c>
      <c r="I7" s="17">
        <v>4098373</v>
      </c>
      <c r="J7" s="17">
        <v>3433162</v>
      </c>
      <c r="K7" s="17">
        <v>3417649</v>
      </c>
      <c r="L7" s="17">
        <v>3162547</v>
      </c>
      <c r="P7">
        <v>61758</v>
      </c>
    </row>
    <row r="8" spans="1:16" x14ac:dyDescent="0.25">
      <c r="A8" s="33" t="s">
        <v>24</v>
      </c>
      <c r="B8" s="17">
        <v>20186319</v>
      </c>
      <c r="C8" s="17">
        <v>14378662</v>
      </c>
      <c r="D8" s="17">
        <v>11734812</v>
      </c>
      <c r="E8" s="17">
        <v>10852328</v>
      </c>
      <c r="F8" s="17">
        <v>7383094</v>
      </c>
      <c r="G8" s="17">
        <v>7721683</v>
      </c>
      <c r="H8" s="17">
        <v>7307892</v>
      </c>
      <c r="I8" s="17">
        <v>7638099</v>
      </c>
      <c r="J8" s="17">
        <v>7184597</v>
      </c>
      <c r="K8" s="17">
        <v>7928519</v>
      </c>
      <c r="L8" s="17">
        <v>6709026</v>
      </c>
      <c r="P8">
        <v>488915</v>
      </c>
    </row>
    <row r="9" spans="1:16" x14ac:dyDescent="0.25">
      <c r="A9" s="33" t="s">
        <v>25</v>
      </c>
      <c r="B9" s="17">
        <v>9957905</v>
      </c>
      <c r="C9" s="17">
        <v>7218335</v>
      </c>
      <c r="D9" s="17">
        <v>4932427</v>
      </c>
      <c r="E9" s="17">
        <v>4008550</v>
      </c>
      <c r="F9" s="17">
        <v>2815458</v>
      </c>
      <c r="G9" s="17">
        <v>2574084</v>
      </c>
      <c r="H9" s="17">
        <v>2608891</v>
      </c>
      <c r="I9" s="17">
        <v>2997309</v>
      </c>
      <c r="J9" s="17">
        <v>2424611</v>
      </c>
      <c r="K9" s="17">
        <v>2183078</v>
      </c>
      <c r="L9" s="17">
        <v>2271706</v>
      </c>
    </row>
    <row r="10" spans="1:16" x14ac:dyDescent="0.25">
      <c r="A10" s="33" t="s">
        <v>26</v>
      </c>
      <c r="B10" s="17">
        <v>2264528</v>
      </c>
      <c r="C10" s="17">
        <v>2315674</v>
      </c>
      <c r="D10" s="17">
        <v>1543175</v>
      </c>
      <c r="E10" s="17">
        <v>1206581</v>
      </c>
      <c r="F10" s="17">
        <v>832827</v>
      </c>
      <c r="G10" s="17">
        <v>1336203</v>
      </c>
      <c r="H10" s="17">
        <v>1345959</v>
      </c>
      <c r="I10" s="17">
        <v>1261673</v>
      </c>
      <c r="J10" s="17">
        <v>1217563</v>
      </c>
      <c r="K10" s="17">
        <v>1359127</v>
      </c>
      <c r="L10" s="17">
        <v>1177094</v>
      </c>
    </row>
    <row r="11" spans="1:16" x14ac:dyDescent="0.25">
      <c r="A11" s="33" t="s">
        <v>27</v>
      </c>
      <c r="B11" s="17">
        <v>1785472</v>
      </c>
      <c r="C11" s="17">
        <v>2021579</v>
      </c>
      <c r="D11" s="17">
        <v>1714873</v>
      </c>
      <c r="E11" s="17">
        <v>1224153</v>
      </c>
      <c r="F11" s="17">
        <v>1091003</v>
      </c>
      <c r="G11" s="17">
        <v>1079626</v>
      </c>
      <c r="H11" s="17">
        <v>1084133</v>
      </c>
      <c r="I11" s="17">
        <v>1049932</v>
      </c>
      <c r="J11" s="17">
        <v>1038908</v>
      </c>
      <c r="K11" s="17">
        <v>990563</v>
      </c>
      <c r="L11" s="17">
        <v>906899</v>
      </c>
    </row>
    <row r="12" spans="1:16" x14ac:dyDescent="0.25">
      <c r="A12" s="33" t="s">
        <v>9</v>
      </c>
      <c r="B12" s="17">
        <v>3287441</v>
      </c>
      <c r="C12" s="17">
        <v>3413884</v>
      </c>
      <c r="D12" s="17">
        <v>2327657</v>
      </c>
      <c r="E12" s="17">
        <v>1758471</v>
      </c>
      <c r="F12" s="17">
        <v>1243406</v>
      </c>
      <c r="G12" s="17">
        <v>1172931</v>
      </c>
      <c r="H12" s="17">
        <v>1462985</v>
      </c>
      <c r="I12" s="17">
        <v>1619376</v>
      </c>
      <c r="J12" s="17">
        <v>1412906</v>
      </c>
      <c r="K12" s="17">
        <v>1636740</v>
      </c>
      <c r="L12" s="17">
        <v>1627404</v>
      </c>
      <c r="O12" s="17">
        <v>3162547</v>
      </c>
      <c r="P12" s="17">
        <v>3162547</v>
      </c>
    </row>
    <row r="13" spans="1:16" x14ac:dyDescent="0.25">
      <c r="A13" s="33" t="s">
        <v>29</v>
      </c>
      <c r="B13" s="17">
        <v>48886259</v>
      </c>
      <c r="C13" s="17">
        <v>38846353</v>
      </c>
      <c r="D13" s="17">
        <v>31257793</v>
      </c>
      <c r="E13" s="17">
        <v>28440380</v>
      </c>
      <c r="F13" s="17">
        <v>22927528</v>
      </c>
      <c r="G13" s="17">
        <v>23921573</v>
      </c>
      <c r="H13" s="17">
        <v>24375209</v>
      </c>
      <c r="I13" s="17">
        <v>25565642</v>
      </c>
      <c r="J13" s="17">
        <v>22662882</v>
      </c>
      <c r="K13" s="17">
        <v>23355602</v>
      </c>
      <c r="L13" s="17">
        <f>SUM(L5:L12)</f>
        <v>21797008</v>
      </c>
      <c r="O13">
        <v>63000</v>
      </c>
      <c r="P13">
        <v>24118</v>
      </c>
    </row>
    <row r="14" spans="1:16" x14ac:dyDescent="0.25">
      <c r="O14">
        <v>24118</v>
      </c>
    </row>
    <row r="15" spans="1:16" x14ac:dyDescent="0.25">
      <c r="O15" s="17">
        <f>SUM(O12:O14)</f>
        <v>3249665</v>
      </c>
      <c r="P15" s="17">
        <f>SUM(P12:P14)</f>
        <v>3186665</v>
      </c>
    </row>
  </sheetData>
  <sheetProtection algorithmName="SHA-512" hashValue="BykhwY+z2puHOJi6Ha2waktSh2SpZnaiOL69gHJR/K2aPWS65WVU6pfGvq9JwpwMnSb9H+H7QKqDw5sqOmLwTw==" saltValue="rbPX7snNDE7NRML04oqYA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1"/>
  <sheetViews>
    <sheetView workbookViewId="0">
      <selection activeCell="F21" sqref="F21"/>
    </sheetView>
  </sheetViews>
  <sheetFormatPr defaultRowHeight="15" x14ac:dyDescent="0.25"/>
  <sheetData>
    <row r="1" spans="1:5" x14ac:dyDescent="0.25">
      <c r="A1" t="s">
        <v>18</v>
      </c>
      <c r="B1" t="s">
        <v>19</v>
      </c>
      <c r="C1" t="s">
        <v>20</v>
      </c>
      <c r="E1" t="s">
        <v>46</v>
      </c>
    </row>
    <row r="2" spans="1:5" x14ac:dyDescent="0.25">
      <c r="A2">
        <v>2010</v>
      </c>
      <c r="B2" t="s">
        <v>21</v>
      </c>
      <c r="C2">
        <v>407596</v>
      </c>
      <c r="E2" t="s">
        <v>35</v>
      </c>
    </row>
    <row r="3" spans="1:5" x14ac:dyDescent="0.25">
      <c r="A3">
        <v>2010</v>
      </c>
      <c r="B3" t="s">
        <v>22</v>
      </c>
      <c r="C3">
        <v>6606873</v>
      </c>
      <c r="E3" t="s">
        <v>36</v>
      </c>
    </row>
    <row r="4" spans="1:5" x14ac:dyDescent="0.25">
      <c r="A4">
        <v>2010</v>
      </c>
      <c r="B4" t="s">
        <v>23</v>
      </c>
      <c r="C4">
        <v>4390125</v>
      </c>
      <c r="E4" t="s">
        <v>37</v>
      </c>
    </row>
    <row r="5" spans="1:5" x14ac:dyDescent="0.25">
      <c r="A5">
        <v>2010</v>
      </c>
      <c r="B5" t="s">
        <v>24</v>
      </c>
      <c r="C5">
        <v>20186319</v>
      </c>
      <c r="E5" t="s">
        <v>38</v>
      </c>
    </row>
    <row r="6" spans="1:5" x14ac:dyDescent="0.25">
      <c r="A6">
        <v>2010</v>
      </c>
      <c r="B6" t="s">
        <v>25</v>
      </c>
      <c r="C6">
        <v>9957905</v>
      </c>
      <c r="E6" t="s">
        <v>39</v>
      </c>
    </row>
    <row r="7" spans="1:5" x14ac:dyDescent="0.25">
      <c r="A7">
        <v>2010</v>
      </c>
      <c r="B7" t="s">
        <v>26</v>
      </c>
      <c r="C7">
        <v>2264528</v>
      </c>
      <c r="E7" t="s">
        <v>40</v>
      </c>
    </row>
    <row r="8" spans="1:5" x14ac:dyDescent="0.25">
      <c r="A8">
        <v>2010</v>
      </c>
      <c r="B8" t="s">
        <v>27</v>
      </c>
      <c r="C8">
        <v>1785472</v>
      </c>
      <c r="E8" t="s">
        <v>41</v>
      </c>
    </row>
    <row r="9" spans="1:5" x14ac:dyDescent="0.25">
      <c r="A9">
        <v>2010</v>
      </c>
      <c r="B9" t="s">
        <v>9</v>
      </c>
      <c r="C9">
        <v>3287441</v>
      </c>
      <c r="E9" t="s">
        <v>42</v>
      </c>
    </row>
    <row r="10" spans="1:5" x14ac:dyDescent="0.25">
      <c r="A10">
        <v>2011</v>
      </c>
      <c r="B10" t="s">
        <v>21</v>
      </c>
      <c r="C10">
        <v>523743</v>
      </c>
      <c r="E10" t="s">
        <v>35</v>
      </c>
    </row>
    <row r="11" spans="1:5" x14ac:dyDescent="0.25">
      <c r="A11">
        <v>2011</v>
      </c>
      <c r="B11" t="s">
        <v>22</v>
      </c>
      <c r="C11">
        <v>6611737</v>
      </c>
      <c r="E11" t="s">
        <v>36</v>
      </c>
    </row>
    <row r="12" spans="1:5" x14ac:dyDescent="0.25">
      <c r="A12">
        <v>2011</v>
      </c>
      <c r="B12" t="s">
        <v>23</v>
      </c>
      <c r="C12">
        <v>2362739</v>
      </c>
      <c r="E12" t="s">
        <v>37</v>
      </c>
    </row>
    <row r="13" spans="1:5" x14ac:dyDescent="0.25">
      <c r="A13">
        <v>2011</v>
      </c>
      <c r="B13" t="s">
        <v>24</v>
      </c>
      <c r="C13">
        <v>14378662</v>
      </c>
      <c r="E13" t="s">
        <v>38</v>
      </c>
    </row>
    <row r="14" spans="1:5" x14ac:dyDescent="0.25">
      <c r="A14">
        <v>2011</v>
      </c>
      <c r="B14" t="s">
        <v>25</v>
      </c>
      <c r="C14">
        <v>7218335</v>
      </c>
      <c r="E14" t="s">
        <v>43</v>
      </c>
    </row>
    <row r="15" spans="1:5" x14ac:dyDescent="0.25">
      <c r="A15">
        <v>2011</v>
      </c>
      <c r="B15" t="s">
        <v>26</v>
      </c>
      <c r="C15">
        <v>2315674</v>
      </c>
      <c r="E15" t="s">
        <v>44</v>
      </c>
    </row>
    <row r="16" spans="1:5" x14ac:dyDescent="0.25">
      <c r="A16">
        <v>2011</v>
      </c>
      <c r="B16" t="s">
        <v>27</v>
      </c>
      <c r="C16">
        <v>2021579</v>
      </c>
      <c r="E16" t="s">
        <v>45</v>
      </c>
    </row>
    <row r="17" spans="1:3" x14ac:dyDescent="0.25">
      <c r="A17">
        <v>2011</v>
      </c>
      <c r="B17" t="s">
        <v>9</v>
      </c>
      <c r="C17">
        <v>3413884</v>
      </c>
    </row>
    <row r="18" spans="1:3" x14ac:dyDescent="0.25">
      <c r="A18">
        <v>2012</v>
      </c>
      <c r="B18" t="s">
        <v>21</v>
      </c>
      <c r="C18">
        <v>555978</v>
      </c>
    </row>
    <row r="19" spans="1:3" x14ac:dyDescent="0.25">
      <c r="A19">
        <v>2012</v>
      </c>
      <c r="B19" t="s">
        <v>22</v>
      </c>
      <c r="C19">
        <v>5874057</v>
      </c>
    </row>
    <row r="20" spans="1:3" x14ac:dyDescent="0.25">
      <c r="A20">
        <v>2012</v>
      </c>
      <c r="B20" t="s">
        <v>23</v>
      </c>
      <c r="C20">
        <v>2574814</v>
      </c>
    </row>
    <row r="21" spans="1:3" x14ac:dyDescent="0.25">
      <c r="A21">
        <v>2012</v>
      </c>
      <c r="B21" t="s">
        <v>24</v>
      </c>
      <c r="C21">
        <v>11734812</v>
      </c>
    </row>
    <row r="22" spans="1:3" x14ac:dyDescent="0.25">
      <c r="A22">
        <v>2012</v>
      </c>
      <c r="B22" t="s">
        <v>25</v>
      </c>
      <c r="C22">
        <v>4932427</v>
      </c>
    </row>
    <row r="23" spans="1:3" x14ac:dyDescent="0.25">
      <c r="A23">
        <v>2012</v>
      </c>
      <c r="B23" t="s">
        <v>26</v>
      </c>
      <c r="C23">
        <v>1543175</v>
      </c>
    </row>
    <row r="24" spans="1:3" x14ac:dyDescent="0.25">
      <c r="A24">
        <v>2012</v>
      </c>
      <c r="B24" t="s">
        <v>27</v>
      </c>
      <c r="C24">
        <v>1714873</v>
      </c>
    </row>
    <row r="25" spans="1:3" x14ac:dyDescent="0.25">
      <c r="A25">
        <v>2012</v>
      </c>
      <c r="B25" t="s">
        <v>9</v>
      </c>
      <c r="C25">
        <v>2327657</v>
      </c>
    </row>
    <row r="26" spans="1:3" x14ac:dyDescent="0.25">
      <c r="A26">
        <v>2013</v>
      </c>
      <c r="B26" t="s">
        <v>21</v>
      </c>
      <c r="C26">
        <v>526033</v>
      </c>
    </row>
    <row r="27" spans="1:3" x14ac:dyDescent="0.25">
      <c r="A27">
        <v>2013</v>
      </c>
      <c r="B27" t="s">
        <v>22</v>
      </c>
      <c r="C27">
        <v>5951883</v>
      </c>
    </row>
    <row r="28" spans="1:3" x14ac:dyDescent="0.25">
      <c r="A28">
        <v>2013</v>
      </c>
      <c r="B28" t="s">
        <v>23</v>
      </c>
      <c r="C28">
        <v>2912381</v>
      </c>
    </row>
    <row r="29" spans="1:3" x14ac:dyDescent="0.25">
      <c r="A29">
        <v>2013</v>
      </c>
      <c r="B29" t="s">
        <v>24</v>
      </c>
      <c r="C29">
        <v>10852328</v>
      </c>
    </row>
    <row r="30" spans="1:3" x14ac:dyDescent="0.25">
      <c r="A30">
        <v>2013</v>
      </c>
      <c r="B30" t="s">
        <v>25</v>
      </c>
      <c r="C30">
        <v>4008550</v>
      </c>
    </row>
    <row r="31" spans="1:3" x14ac:dyDescent="0.25">
      <c r="A31">
        <v>2013</v>
      </c>
      <c r="B31" t="s">
        <v>26</v>
      </c>
      <c r="C31">
        <v>1206581</v>
      </c>
    </row>
    <row r="32" spans="1:3" x14ac:dyDescent="0.25">
      <c r="A32">
        <v>2013</v>
      </c>
      <c r="B32" t="s">
        <v>27</v>
      </c>
      <c r="C32">
        <v>1224153</v>
      </c>
    </row>
    <row r="33" spans="1:3" x14ac:dyDescent="0.25">
      <c r="A33">
        <v>2013</v>
      </c>
      <c r="B33" t="s">
        <v>9</v>
      </c>
      <c r="C33">
        <v>1758471</v>
      </c>
    </row>
    <row r="34" spans="1:3" x14ac:dyDescent="0.25">
      <c r="A34">
        <v>2014</v>
      </c>
      <c r="B34" t="s">
        <v>21</v>
      </c>
      <c r="C34">
        <v>510028</v>
      </c>
    </row>
    <row r="35" spans="1:3" x14ac:dyDescent="0.25">
      <c r="A35">
        <v>2014</v>
      </c>
      <c r="B35" t="s">
        <v>22</v>
      </c>
      <c r="C35">
        <v>5776276</v>
      </c>
    </row>
    <row r="36" spans="1:3" x14ac:dyDescent="0.25">
      <c r="A36">
        <v>2014</v>
      </c>
      <c r="B36" t="s">
        <v>23</v>
      </c>
      <c r="C36">
        <v>3275436</v>
      </c>
    </row>
    <row r="37" spans="1:3" x14ac:dyDescent="0.25">
      <c r="A37">
        <v>2014</v>
      </c>
      <c r="B37" t="s">
        <v>24</v>
      </c>
      <c r="C37">
        <v>7383094</v>
      </c>
    </row>
    <row r="38" spans="1:3" x14ac:dyDescent="0.25">
      <c r="A38">
        <v>2014</v>
      </c>
      <c r="B38" t="s">
        <v>25</v>
      </c>
      <c r="C38">
        <v>2815458</v>
      </c>
    </row>
    <row r="39" spans="1:3" x14ac:dyDescent="0.25">
      <c r="A39">
        <v>2014</v>
      </c>
      <c r="B39" t="s">
        <v>26</v>
      </c>
      <c r="C39">
        <v>832827</v>
      </c>
    </row>
    <row r="40" spans="1:3" x14ac:dyDescent="0.25">
      <c r="A40">
        <v>2014</v>
      </c>
      <c r="B40" t="s">
        <v>27</v>
      </c>
      <c r="C40">
        <v>1091003</v>
      </c>
    </row>
    <row r="41" spans="1:3" x14ac:dyDescent="0.25">
      <c r="A41">
        <v>2014</v>
      </c>
      <c r="B41" t="s">
        <v>9</v>
      </c>
      <c r="C41">
        <v>1243406</v>
      </c>
    </row>
    <row r="42" spans="1:3" x14ac:dyDescent="0.25">
      <c r="A42">
        <v>2015</v>
      </c>
      <c r="B42" t="s">
        <v>21</v>
      </c>
      <c r="C42">
        <v>551365</v>
      </c>
    </row>
    <row r="43" spans="1:3" x14ac:dyDescent="0.25">
      <c r="A43">
        <v>2015</v>
      </c>
      <c r="B43" t="s">
        <v>22</v>
      </c>
      <c r="C43">
        <v>5883695</v>
      </c>
    </row>
    <row r="44" spans="1:3" x14ac:dyDescent="0.25">
      <c r="A44">
        <v>2015</v>
      </c>
      <c r="B44" t="s">
        <v>23</v>
      </c>
      <c r="C44">
        <v>3601986</v>
      </c>
    </row>
    <row r="45" spans="1:3" x14ac:dyDescent="0.25">
      <c r="A45">
        <v>2015</v>
      </c>
      <c r="B45" t="s">
        <v>24</v>
      </c>
      <c r="C45">
        <v>7721683</v>
      </c>
    </row>
    <row r="46" spans="1:3" x14ac:dyDescent="0.25">
      <c r="A46">
        <v>2015</v>
      </c>
      <c r="B46" t="s">
        <v>25</v>
      </c>
      <c r="C46">
        <v>2574084</v>
      </c>
    </row>
    <row r="47" spans="1:3" x14ac:dyDescent="0.25">
      <c r="A47">
        <v>2015</v>
      </c>
      <c r="B47" t="s">
        <v>26</v>
      </c>
      <c r="C47">
        <v>1336203</v>
      </c>
    </row>
    <row r="48" spans="1:3" x14ac:dyDescent="0.25">
      <c r="A48">
        <v>2015</v>
      </c>
      <c r="B48" t="s">
        <v>27</v>
      </c>
      <c r="C48">
        <v>1079626</v>
      </c>
    </row>
    <row r="49" spans="1:3" x14ac:dyDescent="0.25">
      <c r="A49">
        <v>2015</v>
      </c>
      <c r="B49" t="s">
        <v>9</v>
      </c>
      <c r="C49">
        <v>1172931</v>
      </c>
    </row>
    <row r="50" spans="1:3" x14ac:dyDescent="0.25">
      <c r="A50">
        <v>2016</v>
      </c>
      <c r="B50" t="s">
        <v>21</v>
      </c>
      <c r="C50">
        <v>641826</v>
      </c>
    </row>
    <row r="51" spans="1:3" x14ac:dyDescent="0.25">
      <c r="A51">
        <v>2016</v>
      </c>
      <c r="B51" t="s">
        <v>22</v>
      </c>
      <c r="C51">
        <v>6046026</v>
      </c>
    </row>
    <row r="52" spans="1:3" x14ac:dyDescent="0.25">
      <c r="A52">
        <v>2016</v>
      </c>
      <c r="B52" t="s">
        <v>23</v>
      </c>
      <c r="C52">
        <v>3877497</v>
      </c>
    </row>
    <row r="53" spans="1:3" x14ac:dyDescent="0.25">
      <c r="A53">
        <v>2016</v>
      </c>
      <c r="B53" t="s">
        <v>24</v>
      </c>
      <c r="C53">
        <v>7307892</v>
      </c>
    </row>
    <row r="54" spans="1:3" x14ac:dyDescent="0.25">
      <c r="A54">
        <v>2016</v>
      </c>
      <c r="B54" t="s">
        <v>25</v>
      </c>
      <c r="C54">
        <v>2608891</v>
      </c>
    </row>
    <row r="55" spans="1:3" x14ac:dyDescent="0.25">
      <c r="A55">
        <v>2016</v>
      </c>
      <c r="B55" t="s">
        <v>26</v>
      </c>
      <c r="C55">
        <v>1345959</v>
      </c>
    </row>
    <row r="56" spans="1:3" x14ac:dyDescent="0.25">
      <c r="A56">
        <v>2016</v>
      </c>
      <c r="B56" t="s">
        <v>27</v>
      </c>
      <c r="C56">
        <v>1084133</v>
      </c>
    </row>
    <row r="57" spans="1:3" x14ac:dyDescent="0.25">
      <c r="A57">
        <v>2016</v>
      </c>
      <c r="B57" t="s">
        <v>9</v>
      </c>
      <c r="C57">
        <v>1462985</v>
      </c>
    </row>
    <row r="58" spans="1:3" x14ac:dyDescent="0.25">
      <c r="A58">
        <v>2017</v>
      </c>
      <c r="B58" t="s">
        <v>21</v>
      </c>
      <c r="C58">
        <v>723174</v>
      </c>
    </row>
    <row r="59" spans="1:3" x14ac:dyDescent="0.25">
      <c r="A59">
        <v>2017</v>
      </c>
      <c r="B59" t="s">
        <v>22</v>
      </c>
      <c r="C59">
        <v>6177706</v>
      </c>
    </row>
    <row r="60" spans="1:3" x14ac:dyDescent="0.25">
      <c r="A60">
        <v>2017</v>
      </c>
      <c r="B60" t="s">
        <v>23</v>
      </c>
      <c r="C60">
        <v>4098373</v>
      </c>
    </row>
    <row r="61" spans="1:3" x14ac:dyDescent="0.25">
      <c r="A61">
        <v>2017</v>
      </c>
      <c r="B61" t="s">
        <v>24</v>
      </c>
      <c r="C61">
        <v>7638099</v>
      </c>
    </row>
    <row r="62" spans="1:3" x14ac:dyDescent="0.25">
      <c r="A62">
        <v>2017</v>
      </c>
      <c r="B62" t="s">
        <v>25</v>
      </c>
      <c r="C62">
        <v>2997309</v>
      </c>
    </row>
    <row r="63" spans="1:3" x14ac:dyDescent="0.25">
      <c r="A63">
        <v>2017</v>
      </c>
      <c r="B63" t="s">
        <v>26</v>
      </c>
      <c r="C63">
        <v>1261673</v>
      </c>
    </row>
    <row r="64" spans="1:3" x14ac:dyDescent="0.25">
      <c r="A64">
        <v>2017</v>
      </c>
      <c r="B64" t="s">
        <v>27</v>
      </c>
      <c r="C64">
        <v>1049932</v>
      </c>
    </row>
    <row r="65" spans="1:3" x14ac:dyDescent="0.25">
      <c r="A65">
        <v>2017</v>
      </c>
      <c r="B65" t="s">
        <v>9</v>
      </c>
      <c r="C65">
        <v>1619376</v>
      </c>
    </row>
    <row r="66" spans="1:3" x14ac:dyDescent="0.25">
      <c r="A66">
        <v>2018</v>
      </c>
      <c r="B66" t="s">
        <v>21</v>
      </c>
      <c r="C66">
        <v>658302</v>
      </c>
    </row>
    <row r="67" spans="1:3" x14ac:dyDescent="0.25">
      <c r="A67">
        <v>2018</v>
      </c>
      <c r="B67" t="s">
        <v>22</v>
      </c>
      <c r="C67">
        <v>5292833</v>
      </c>
    </row>
    <row r="68" spans="1:3" x14ac:dyDescent="0.25">
      <c r="A68">
        <v>2018</v>
      </c>
      <c r="B68" t="s">
        <v>23</v>
      </c>
      <c r="C68">
        <v>3433162</v>
      </c>
    </row>
    <row r="69" spans="1:3" x14ac:dyDescent="0.25">
      <c r="A69">
        <v>2018</v>
      </c>
      <c r="B69" t="s">
        <v>24</v>
      </c>
      <c r="C69">
        <v>7184597</v>
      </c>
    </row>
    <row r="70" spans="1:3" x14ac:dyDescent="0.25">
      <c r="A70">
        <v>2018</v>
      </c>
      <c r="B70" t="s">
        <v>25</v>
      </c>
      <c r="C70">
        <v>2424611</v>
      </c>
    </row>
    <row r="71" spans="1:3" x14ac:dyDescent="0.25">
      <c r="A71">
        <v>2018</v>
      </c>
      <c r="B71" t="s">
        <v>26</v>
      </c>
      <c r="C71">
        <v>1217563</v>
      </c>
    </row>
    <row r="72" spans="1:3" x14ac:dyDescent="0.25">
      <c r="A72">
        <v>2018</v>
      </c>
      <c r="B72" t="s">
        <v>27</v>
      </c>
      <c r="C72">
        <v>1038908</v>
      </c>
    </row>
    <row r="73" spans="1:3" x14ac:dyDescent="0.25">
      <c r="A73">
        <v>2018</v>
      </c>
      <c r="B73" t="s">
        <v>9</v>
      </c>
      <c r="C73">
        <v>1412906</v>
      </c>
    </row>
    <row r="74" spans="1:3" x14ac:dyDescent="0.25">
      <c r="A74">
        <v>2019</v>
      </c>
      <c r="B74" t="s">
        <v>21</v>
      </c>
      <c r="C74">
        <v>821609</v>
      </c>
    </row>
    <row r="75" spans="1:3" x14ac:dyDescent="0.25">
      <c r="A75">
        <v>2019</v>
      </c>
      <c r="B75" t="s">
        <v>22</v>
      </c>
      <c r="C75">
        <v>5018317</v>
      </c>
    </row>
    <row r="76" spans="1:3" x14ac:dyDescent="0.25">
      <c r="A76">
        <v>2019</v>
      </c>
      <c r="B76" t="s">
        <v>23</v>
      </c>
      <c r="C76">
        <v>3417649</v>
      </c>
    </row>
    <row r="77" spans="1:3" x14ac:dyDescent="0.25">
      <c r="A77">
        <v>2019</v>
      </c>
      <c r="B77" t="s">
        <v>24</v>
      </c>
      <c r="C77">
        <v>7928519</v>
      </c>
    </row>
    <row r="78" spans="1:3" x14ac:dyDescent="0.25">
      <c r="A78">
        <v>2019</v>
      </c>
      <c r="B78" t="s">
        <v>25</v>
      </c>
      <c r="C78">
        <v>2183078</v>
      </c>
    </row>
    <row r="79" spans="1:3" x14ac:dyDescent="0.25">
      <c r="A79">
        <v>2019</v>
      </c>
      <c r="B79" t="s">
        <v>26</v>
      </c>
      <c r="C79">
        <v>1359127</v>
      </c>
    </row>
    <row r="80" spans="1:3" x14ac:dyDescent="0.25">
      <c r="A80">
        <v>2019</v>
      </c>
      <c r="B80" t="s">
        <v>27</v>
      </c>
      <c r="C80">
        <v>990563</v>
      </c>
    </row>
    <row r="81" spans="1:3" x14ac:dyDescent="0.25">
      <c r="A81">
        <v>2019</v>
      </c>
      <c r="B81" t="s">
        <v>9</v>
      </c>
      <c r="C81">
        <v>1636740</v>
      </c>
    </row>
  </sheetData>
  <sheetProtection algorithmName="SHA-512" hashValue="SzIiNohE4U1EyuhyFYwIfgLDw9EXE5PvzmbJ71dRFMiIgoE6+zXOXYap46Bkqa8/ari53mrIqsJ2EDK35zRQvg==" saltValue="HO4eiwbLHw9P2R69e6JZP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o E A A B Q S w M E F A A C A A g A R F O L T 8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R F O L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R T i 0 / o c v e i A Q E A A A 0 C A A A T A B w A R m 9 y b X V s Y X M v U 2 V j d G l v b j E u b S C i G A A o o B Q A A A A A A A A A A A A A A A A A A A A A A A A A A A C F k D F P w z A Q h f d I + Q + W W R I p i t Q 2 Y q k 6 t K Y D C w w N M F Q d n H A 0 U R 2 7 c s 4 I F O W / Y 8 c F B F j C i + X v v b s n v x 5 q b J U k O 3 / P l n E U R 3 3 D N T y T k l c C 5 m R F B G A c E X t 2 y u g a L N m + 1 S B y Z r Q G i U 9 K n y q l T k k 6 7 O 9 4 B y v q J + l h 3 D M l 0 V o O m V 9 w R V n D 5 d E t f z 8 D t Z s m a 1 5 q L v s X p T u m h O m k E / v E p 2 X D Q D 2 d 0 Y z c S r w u c q e P G R n o f B 1 g m w B j f 9 k i M L s I z B Y B X x H y s Z u t p W j f R J q u A j 3 h U i E X P 9 1 j + l X H g z y 3 r w p t I f f Y g C b + p / 1 3 M x f D p F 7 E 5 F e L L u W z I R t J 1 4 i 6 r Q w 6 h T 5 y Y Y C m c d T K / z K X H 1 B L A Q I t A B Q A A g A I A E R T i 0 / G r a w E p w A A A P g A A A A S A A A A A A A A A A A A A A A A A A A A A A B D b 2 5 m a W c v U G F j a 2 F n Z S 5 4 b W x Q S w E C L Q A U A A I A C A B E U 4 t P D 8 r p q 6 Q A A A D p A A A A E w A A A A A A A A A A A A A A A A D z A A A A W 0 N v b n R l b n R f V H l w Z X N d L n h t b F B L A Q I t A B Q A A g A I A E R T i 0 / o c v e i A Q E A A A 0 C A A A T A A A A A A A A A A A A A A A A A O Q B A A B G b 3 J t d W x h c y 9 T Z W N 0 a W 9 u M S 5 t U E s F B g A A A A A D A A M A w g A A A D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K A A A A A A A A O A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O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I t M D Z U M T g 6 M D k 6 N T E u M j U w N D c 4 N l o i I C 8 + P E V u d H J 5 I F R 5 c G U 9 I k Z p b G x D b 2 x 1 b W 5 U e X B l c y I g V m F s d W U 9 I n N B d 1 l G I i A v P j x F b n R y e S B U e X B l P S J G a W x s Q 2 9 s d W 1 u T m F t Z X M i I F Z h b H V l P S J z W y Z x d W 9 0 O 0 N v b H V t b j E m c X V v d D s s J n F 1 b 3 Q 7 Q X R 0 c m l i d X R l J n F 1 b 3 Q 7 L C Z x d W 9 0 O 1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y L 1 V u c G l 2 b 3 R l Z C B P d G h l c i B D b 2 x 1 b W 5 z L n t D b 2 x 1 b W 4 x L D B 9 J n F 1 b 3 Q 7 L C Z x d W 9 0 O 1 N l Y 3 R p b 2 4 x L 1 R h Y m x l M i 9 V b n B p d m 9 0 Z W Q g T 3 R o Z X I g Q 2 9 s d W 1 u c y 5 7 Q X R 0 c m l i d X R l L D F 9 J n F 1 b 3 Q 7 L C Z x d W 9 0 O 1 N l Y 3 R p b 2 4 x L 1 R h Y m x l M i 9 V b n B p d m 9 0 Z W Q g T 3 R o Z X I g Q 2 9 s d W 1 u c y 5 7 V m F s d W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y L 1 V u c G l 2 b 3 R l Z C B P d G h l c i B D b 2 x 1 b W 5 z L n t D b 2 x 1 b W 4 x L D B 9 J n F 1 b 3 Q 7 L C Z x d W 9 0 O 1 N l Y 3 R p b 2 4 x L 1 R h Y m x l M i 9 V b n B p d m 9 0 Z W Q g T 3 R o Z X I g Q 2 9 s d W 1 u c y 5 7 Q X R 0 c m l i d X R l L D F 9 J n F 1 b 3 Q 7 L C Z x d W 9 0 O 1 N l Y 3 R p b 2 4 x L 1 R h Y m x l M i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V W 5 w a X Z v d G V k J T I w T 3 R o Z X I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M R 4 / R V y Y R O h T 8 B 4 + D Q K w s A A A A A A g A A A A A A A 2 Y A A M A A A A A Q A A A A h 7 s v K Z A d R l d w u 6 3 y H / W D n A A A A A A E g A A A o A A A A B A A A A A q K r t 3 R L E k l D e H m i q D N 6 5 g U A A A A J m E K E Z A X F b 1 3 4 Q 3 z D F z g m y U E E a R F F j n v P V 6 Q t h j x F v f 9 6 K R x A v W 3 A K K D 9 j z y x 4 u l G W J w a D O z A j 3 4 R e 9 h s 8 O B 0 w q f h 4 S F 1 S G e Y 5 l + r B q q R x o F A A A A F r X 2 F 5 x t 1 E Z N M J d M 9 6 4 V 0 g o 0 X e Y < / D a t a M a s h u p > 
</file>

<file path=customXml/itemProps1.xml><?xml version="1.0" encoding="utf-8"?>
<ds:datastoreItem xmlns:ds="http://schemas.openxmlformats.org/officeDocument/2006/customXml" ds:itemID="{B3D94393-9B75-4FF8-A20F-560DE95A929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18 DC Landings DM (metric)</vt:lpstr>
      <vt:lpstr>18 DC Landings DM (imperial)</vt:lpstr>
      <vt:lpstr>Sheet2</vt:lpstr>
      <vt:lpstr>Sheet1</vt:lpstr>
      <vt:lpstr>'18 DC Landings DM (imperial)'!Table_3</vt:lpstr>
      <vt:lpstr>'18 DC Landings DM (metric)'!Table_3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Kong</dc:creator>
  <cp:lastModifiedBy>Thomas Kong</cp:lastModifiedBy>
  <dcterms:created xsi:type="dcterms:W3CDTF">2019-12-06T17:25:02Z</dcterms:created>
  <dcterms:modified xsi:type="dcterms:W3CDTF">2021-10-12T17:30:21Z</dcterms:modified>
</cp:coreProperties>
</file>