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4\TSD\Published\"/>
    </mc:Choice>
  </mc:AlternateContent>
  <xr:revisionPtr revIDLastSave="0" documentId="8_{99FCD248-731C-4B9D-A97E-FCF1B6F558E8}" xr6:coauthVersionLast="47" xr6:coauthVersionMax="47" xr10:uidLastSave="{00000000-0000-0000-0000-000000000000}"/>
  <workbookProtection workbookAlgorithmName="SHA-512" workbookHashValue="wGibIT5km/PF3p9fzJiraixPs93O1lGmVjbo0eY1xLxzuub3SEvBwwrMX1IA+wR4GJGpueUh2frVOVhm9+4Ubw==" workbookSaltValue="7SSAfLnKNdt5JSo4ovos0A==" workbookSpinCount="100000" lockStructure="1"/>
  <bookViews>
    <workbookView xWindow="-120" yWindow="-120" windowWidth="29040" windowHeight="15720" xr2:uid="{00000000-000D-0000-FFFF-FFFF00000000}"/>
  </bookViews>
  <sheets>
    <sheet name="net t" sheetId="6" r:id="rId1"/>
    <sheet name="net lb" sheetId="1" r:id="rId2"/>
    <sheet name="Metadata" sheetId="7" r:id="rId3"/>
  </sheets>
  <definedNames>
    <definedName name="_xlnm._FilterDatabase" localSheetId="2" hidden="1">Metadata!#REF!</definedName>
    <definedName name="_xlnm._FilterDatabase" localSheetId="1" hidden="1">'net lb'!$A$3:$J$3</definedName>
    <definedName name="_xlnm._FilterDatabase" localSheetId="0" hidden="1">'net t'!$A$2:$J$2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J3" i="6" s="1"/>
  <c r="C3" i="6"/>
  <c r="D3" i="6"/>
  <c r="E3" i="6"/>
  <c r="F3" i="6"/>
  <c r="G3" i="6"/>
  <c r="H3" i="6"/>
  <c r="I3" i="6"/>
  <c r="B4" i="6"/>
  <c r="C4" i="6"/>
  <c r="D4" i="6"/>
  <c r="E4" i="6"/>
  <c r="F4" i="6"/>
  <c r="G4" i="6"/>
  <c r="H4" i="6"/>
  <c r="I4" i="6"/>
  <c r="I5" i="6"/>
  <c r="H5" i="6"/>
  <c r="G5" i="6"/>
  <c r="F5" i="6"/>
  <c r="E5" i="6"/>
  <c r="D5" i="6"/>
  <c r="C5" i="6"/>
  <c r="B5" i="6"/>
  <c r="I6" i="6"/>
  <c r="H6" i="6"/>
  <c r="G6" i="6"/>
  <c r="F6" i="6"/>
  <c r="E6" i="6"/>
  <c r="D6" i="6"/>
  <c r="C6" i="6"/>
  <c r="B6" i="6"/>
  <c r="I33" i="6"/>
  <c r="H33" i="6"/>
  <c r="G33" i="6"/>
  <c r="F33" i="6"/>
  <c r="E33" i="6"/>
  <c r="D33" i="6"/>
  <c r="C33" i="6"/>
  <c r="B33" i="6"/>
  <c r="I32" i="6"/>
  <c r="H32" i="6"/>
  <c r="G32" i="6"/>
  <c r="F32" i="6"/>
  <c r="E32" i="6"/>
  <c r="D32" i="6"/>
  <c r="C32" i="6"/>
  <c r="B32" i="6"/>
  <c r="I31" i="6"/>
  <c r="H31" i="6"/>
  <c r="G31" i="6"/>
  <c r="F31" i="6"/>
  <c r="E31" i="6"/>
  <c r="D31" i="6"/>
  <c r="C31" i="6"/>
  <c r="B31" i="6"/>
  <c r="I30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I25" i="6"/>
  <c r="H25" i="6"/>
  <c r="G25" i="6"/>
  <c r="F25" i="6"/>
  <c r="E25" i="6"/>
  <c r="D25" i="6"/>
  <c r="C25" i="6"/>
  <c r="B25" i="6"/>
  <c r="I24" i="6"/>
  <c r="H24" i="6"/>
  <c r="G24" i="6"/>
  <c r="F24" i="6"/>
  <c r="E24" i="6"/>
  <c r="D24" i="6"/>
  <c r="C24" i="6"/>
  <c r="B24" i="6"/>
  <c r="I23" i="6"/>
  <c r="H23" i="6"/>
  <c r="G23" i="6"/>
  <c r="F23" i="6"/>
  <c r="E23" i="6"/>
  <c r="D23" i="6"/>
  <c r="C23" i="6"/>
  <c r="B23" i="6"/>
  <c r="I22" i="6"/>
  <c r="H22" i="6"/>
  <c r="G22" i="6"/>
  <c r="F22" i="6"/>
  <c r="E22" i="6"/>
  <c r="D22" i="6"/>
  <c r="C22" i="6"/>
  <c r="B22" i="6"/>
  <c r="I21" i="6"/>
  <c r="H21" i="6"/>
  <c r="G21" i="6"/>
  <c r="F21" i="6"/>
  <c r="E21" i="6"/>
  <c r="D21" i="6"/>
  <c r="C21" i="6"/>
  <c r="B21" i="6"/>
  <c r="I20" i="6"/>
  <c r="H20" i="6"/>
  <c r="G20" i="6"/>
  <c r="F20" i="6"/>
  <c r="E20" i="6"/>
  <c r="D20" i="6"/>
  <c r="C20" i="6"/>
  <c r="B20" i="6"/>
  <c r="I19" i="6"/>
  <c r="H19" i="6"/>
  <c r="G19" i="6"/>
  <c r="F19" i="6"/>
  <c r="E19" i="6"/>
  <c r="D19" i="6"/>
  <c r="C19" i="6"/>
  <c r="B19" i="6"/>
  <c r="I18" i="6"/>
  <c r="H18" i="6"/>
  <c r="G18" i="6"/>
  <c r="F18" i="6"/>
  <c r="E18" i="6"/>
  <c r="D18" i="6"/>
  <c r="C18" i="6"/>
  <c r="B18" i="6"/>
  <c r="I17" i="6"/>
  <c r="H17" i="6"/>
  <c r="G17" i="6"/>
  <c r="F17" i="6"/>
  <c r="E17" i="6"/>
  <c r="D17" i="6"/>
  <c r="C17" i="6"/>
  <c r="B17" i="6"/>
  <c r="I16" i="6"/>
  <c r="H16" i="6"/>
  <c r="G16" i="6"/>
  <c r="F16" i="6"/>
  <c r="E16" i="6"/>
  <c r="D16" i="6"/>
  <c r="C16" i="6"/>
  <c r="B16" i="6"/>
  <c r="I15" i="6"/>
  <c r="H15" i="6"/>
  <c r="G15" i="6"/>
  <c r="F15" i="6"/>
  <c r="E15" i="6"/>
  <c r="D15" i="6"/>
  <c r="C15" i="6"/>
  <c r="B15" i="6"/>
  <c r="I14" i="6"/>
  <c r="H14" i="6"/>
  <c r="G14" i="6"/>
  <c r="F14" i="6"/>
  <c r="E14" i="6"/>
  <c r="D14" i="6"/>
  <c r="C14" i="6"/>
  <c r="B14" i="6"/>
  <c r="I13" i="6"/>
  <c r="H13" i="6"/>
  <c r="G13" i="6"/>
  <c r="F13" i="6"/>
  <c r="E13" i="6"/>
  <c r="D13" i="6"/>
  <c r="C13" i="6"/>
  <c r="B13" i="6"/>
  <c r="I12" i="6"/>
  <c r="H12" i="6"/>
  <c r="G12" i="6"/>
  <c r="F12" i="6"/>
  <c r="E12" i="6"/>
  <c r="D12" i="6"/>
  <c r="C12" i="6"/>
  <c r="B12" i="6"/>
  <c r="I11" i="6"/>
  <c r="H11" i="6"/>
  <c r="G11" i="6"/>
  <c r="F11" i="6"/>
  <c r="E11" i="6"/>
  <c r="D11" i="6"/>
  <c r="C11" i="6"/>
  <c r="B11" i="6"/>
  <c r="I10" i="6"/>
  <c r="H10" i="6"/>
  <c r="G10" i="6"/>
  <c r="F10" i="6"/>
  <c r="E10" i="6"/>
  <c r="D10" i="6"/>
  <c r="C10" i="6"/>
  <c r="B10" i="6"/>
  <c r="I9" i="6"/>
  <c r="H9" i="6"/>
  <c r="G9" i="6"/>
  <c r="F9" i="6"/>
  <c r="E9" i="6"/>
  <c r="D9" i="6"/>
  <c r="C9" i="6"/>
  <c r="B9" i="6"/>
  <c r="I8" i="6"/>
  <c r="H8" i="6"/>
  <c r="G8" i="6"/>
  <c r="F8" i="6"/>
  <c r="E8" i="6"/>
  <c r="D8" i="6"/>
  <c r="C8" i="6"/>
  <c r="B8" i="6"/>
  <c r="C7" i="6"/>
  <c r="D7" i="6"/>
  <c r="E7" i="6"/>
  <c r="F7" i="6"/>
  <c r="G7" i="6"/>
  <c r="H7" i="6"/>
  <c r="I7" i="6"/>
  <c r="B7" i="6"/>
  <c r="J4" i="6" l="1"/>
  <c r="J5" i="6"/>
  <c r="J7" i="6"/>
  <c r="J6" i="6"/>
  <c r="J9" i="6"/>
  <c r="J12" i="6"/>
  <c r="J19" i="6"/>
  <c r="J22" i="6"/>
  <c r="J25" i="6"/>
  <c r="J28" i="6"/>
  <c r="J31" i="6"/>
  <c r="J15" i="6"/>
  <c r="J10" i="6"/>
  <c r="J13" i="6"/>
  <c r="J16" i="6"/>
  <c r="J8" i="6"/>
  <c r="J11" i="6"/>
  <c r="J14" i="6"/>
  <c r="J17" i="6"/>
  <c r="J20" i="6"/>
  <c r="J23" i="6"/>
  <c r="J26" i="6"/>
  <c r="J29" i="6"/>
  <c r="J32" i="6"/>
  <c r="J18" i="6"/>
  <c r="J21" i="6"/>
  <c r="J24" i="6"/>
  <c r="J27" i="6"/>
  <c r="J30" i="6"/>
  <c r="J33" i="6"/>
</calcChain>
</file>

<file path=xl/sharedStrings.xml><?xml version="1.0" encoding="utf-8"?>
<sst xmlns="http://schemas.openxmlformats.org/spreadsheetml/2006/main" count="47" uniqueCount="33">
  <si>
    <t>Year</t>
  </si>
  <si>
    <t>2A</t>
  </si>
  <si>
    <t>2B</t>
  </si>
  <si>
    <t>2C</t>
  </si>
  <si>
    <t>3A</t>
  </si>
  <si>
    <t>3B</t>
  </si>
  <si>
    <t>4A</t>
  </si>
  <si>
    <t>4B</t>
  </si>
  <si>
    <t>4CDE</t>
  </si>
  <si>
    <t>Total</t>
  </si>
  <si>
    <t>As adopted by the Commission at the time for that year.</t>
  </si>
  <si>
    <t>2018*</t>
  </si>
  <si>
    <r>
      <t>*</t>
    </r>
    <r>
      <rPr>
        <sz val="10"/>
        <color theme="1"/>
        <rFont val="Arial"/>
        <family val="2"/>
      </rPr>
      <t>IPHC Regulatory area limits ‘suggested’ by the Commission and subsequently adopted by the contracting parties.</t>
    </r>
  </si>
  <si>
    <t>*IPHC Regulatory area limits ‘suggested’ by the Commission and subsequently adopted by the contracting parties.</t>
  </si>
  <si>
    <r>
      <t xml:space="preserve">As adopted by the Commission at the time for that year.
(t = net lb * 0.000453592)
</t>
    </r>
    <r>
      <rPr>
        <b/>
        <sz val="9"/>
        <color theme="1"/>
        <rFont val="Calibri"/>
        <family val="2"/>
        <scheme val="minor"/>
      </rPr>
      <t>Original values in millions of pounds to an accuracy of two decimal places were converted to the values below in tonnes</t>
    </r>
  </si>
  <si>
    <t>How to cite:</t>
  </si>
  <si>
    <t>Availability:</t>
  </si>
  <si>
    <t>Last revised on:</t>
  </si>
  <si>
    <t>Direct link:</t>
  </si>
  <si>
    <t>Fields [net t]:</t>
  </si>
  <si>
    <t>Fields [net lb]:</t>
  </si>
  <si>
    <t xml:space="preserve">Notes: </t>
  </si>
  <si>
    <t>For IPHC Regulatory Area definitions, please see:</t>
  </si>
  <si>
    <t>Original values in millions of pounds to an accuracy of two decimal places were converted to metric tons. (t = lb * 0.000453592)</t>
  </si>
  <si>
    <t>Net weight: head-off, eviscerated, ice and slime deducted weight</t>
  </si>
  <si>
    <t>IPHC Regulatory Area: 2A, 2B, 2C, 3A, 3B, 4A, 4B, 4CDE</t>
  </si>
  <si>
    <t xml:space="preserve">Values below are net weight in millions of pounds to an accuracy of two decimal places. </t>
  </si>
  <si>
    <r>
      <t>FCEY: Fishery constant exploitation yield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in metric tons net weight</t>
    </r>
  </si>
  <si>
    <r>
      <t>FCEY: Fishery constant exploitation yield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in millions of pounds net weight</t>
    </r>
  </si>
  <si>
    <t>IPHC. 2024. Table IPHC-2024-TSD-013: FCEY by IPHC Regulatory Area - Adopted by the Commission. Accessed [current date].</t>
  </si>
  <si>
    <t>1993-2024</t>
  </si>
  <si>
    <t>https://www.iphc.int/uploads/2024/01/iphc-2024-tsd-013.xlsx</t>
  </si>
  <si>
    <t>https://www.iphc.int/fisheries/fishery-regulations/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</si>
</sst>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 mmmm\ yy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5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8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8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12" fillId="0" borderId="0" xfId="1" applyFont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4/01/iphc-2024-tsd-01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showRowColHeaders="0" tabSelected="1" showRuler="0" view="pageLayout" zoomScale="115" zoomScaleNormal="100" zoomScalePageLayoutView="115" workbookViewId="0">
      <selection activeCell="A2" sqref="A2"/>
    </sheetView>
  </sheetViews>
  <sheetFormatPr defaultColWidth="9.140625" defaultRowHeight="15" x14ac:dyDescent="0.25"/>
  <cols>
    <col min="1" max="1" width="6.42578125" style="12" customWidth="1"/>
    <col min="2" max="2" width="7.140625" style="13" bestFit="1" customWidth="1"/>
    <col min="3" max="4" width="8.42578125" style="13" bestFit="1" customWidth="1"/>
    <col min="5" max="5" width="10.140625" style="13" bestFit="1" customWidth="1"/>
    <col min="6" max="6" width="8.5703125" style="13" bestFit="1" customWidth="1"/>
    <col min="7" max="7" width="8.5703125" style="13" customWidth="1"/>
    <col min="8" max="8" width="8.5703125" style="13" bestFit="1" customWidth="1"/>
    <col min="9" max="9" width="8.42578125" style="13" bestFit="1" customWidth="1"/>
    <col min="10" max="10" width="10.140625" style="13" bestFit="1" customWidth="1"/>
    <col min="11" max="11" width="8" bestFit="1" customWidth="1"/>
    <col min="12" max="12" width="8.42578125" bestFit="1" customWidth="1"/>
  </cols>
  <sheetData>
    <row r="1" spans="1:10" ht="42.6" customHeight="1" thickBot="1" x14ac:dyDescent="0.3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 thickBot="1" x14ac:dyDescent="0.3">
      <c r="A2" s="2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x14ac:dyDescent="0.25">
      <c r="A3" s="3">
        <v>2024</v>
      </c>
      <c r="B3" s="14">
        <f>ROUND(('net lb'!B4*1000000)*0.000453592,0)</f>
        <v>667</v>
      </c>
      <c r="C3" s="14">
        <f>ROUND(('net lb'!C4*1000000)*0.000453592,0)</f>
        <v>2522</v>
      </c>
      <c r="D3" s="14">
        <f>ROUND(('net lb'!D4*1000000)*0.000453592,0)</f>
        <v>2005</v>
      </c>
      <c r="E3" s="14">
        <f>ROUND(('net lb'!E4*1000000)*0.000453592,0)</f>
        <v>4536</v>
      </c>
      <c r="F3" s="14">
        <f>ROUND(('net lb'!F4*1000000)*0.000453592,0)</f>
        <v>1352</v>
      </c>
      <c r="G3" s="14">
        <f>ROUND(('net lb'!G4*1000000)*0.000453592,0)</f>
        <v>581</v>
      </c>
      <c r="H3" s="14">
        <f>ROUND(('net lb'!H4*1000000)*0.000453592,0)</f>
        <v>494</v>
      </c>
      <c r="I3" s="14">
        <f>ROUND(('net lb'!I4*1000000)*0.000453592,0)</f>
        <v>934</v>
      </c>
      <c r="J3" s="15">
        <f t="shared" ref="J3:J8" si="0">SUM(B3:I3)</f>
        <v>13091</v>
      </c>
    </row>
    <row r="4" spans="1:10" x14ac:dyDescent="0.25">
      <c r="A4" s="3">
        <v>2023</v>
      </c>
      <c r="B4" s="14">
        <f>ROUND(('net lb'!B5*1000000)*0.000453592,0)</f>
        <v>689</v>
      </c>
      <c r="C4" s="14">
        <f>ROUND(('net lb'!C5*1000000)*0.000453592,0)</f>
        <v>2685</v>
      </c>
      <c r="D4" s="14">
        <f>ROUND(('net lb'!D5*1000000)*0.000453592,0)</f>
        <v>1978</v>
      </c>
      <c r="E4" s="14">
        <f>ROUND(('net lb'!E5*1000000)*0.000453592,0)</f>
        <v>4677</v>
      </c>
      <c r="F4" s="14">
        <f>ROUND(('net lb'!F5*1000000)*0.000453592,0)</f>
        <v>1402</v>
      </c>
      <c r="G4" s="14">
        <f>ROUND(('net lb'!G5*1000000)*0.000453592,0)</f>
        <v>640</v>
      </c>
      <c r="H4" s="14">
        <f>ROUND(('net lb'!H5*1000000)*0.000453592,0)</f>
        <v>553</v>
      </c>
      <c r="I4" s="14">
        <f>ROUND(('net lb'!I5*1000000)*0.000453592,0)</f>
        <v>916</v>
      </c>
      <c r="J4" s="15">
        <f t="shared" si="0"/>
        <v>13540</v>
      </c>
    </row>
    <row r="5" spans="1:10" x14ac:dyDescent="0.25">
      <c r="A5" s="3">
        <v>2022</v>
      </c>
      <c r="B5" s="14">
        <f>ROUND(('net lb'!B6*1000000)*0.000453592,0)</f>
        <v>676</v>
      </c>
      <c r="C5" s="14">
        <f>ROUND(('net lb'!C6*1000000)*0.000453592,0)</f>
        <v>3044</v>
      </c>
      <c r="D5" s="14">
        <f>ROUND(('net lb'!D6*1000000)*0.000453592,0)</f>
        <v>2023</v>
      </c>
      <c r="E5" s="14">
        <f>ROUND(('net lb'!E6*1000000)*0.000453592,0)</f>
        <v>5475</v>
      </c>
      <c r="F5" s="14">
        <f>ROUND(('net lb'!F6*1000000)*0.000453592,0)</f>
        <v>1520</v>
      </c>
      <c r="G5" s="14">
        <f>ROUND(('net lb'!G6*1000000)*0.000453592,0)</f>
        <v>798</v>
      </c>
      <c r="H5" s="14">
        <f>ROUND(('net lb'!H6*1000000)*0.000453592,0)</f>
        <v>581</v>
      </c>
      <c r="I5" s="14">
        <f>ROUND(('net lb'!I6*1000000)*0.000453592,0)</f>
        <v>934</v>
      </c>
      <c r="J5" s="15">
        <f t="shared" si="0"/>
        <v>15051</v>
      </c>
    </row>
    <row r="6" spans="1:10" x14ac:dyDescent="0.25">
      <c r="A6" s="3">
        <v>2021</v>
      </c>
      <c r="B6" s="14">
        <f>ROUND(('net lb'!B7*1000000)*0.000453592,0)</f>
        <v>685</v>
      </c>
      <c r="C6" s="14">
        <f>ROUND(('net lb'!C7*1000000)*0.000453592,0)</f>
        <v>2790</v>
      </c>
      <c r="D6" s="14">
        <f>ROUND(('net lb'!D7*1000000)*0.000453592,0)</f>
        <v>2000</v>
      </c>
      <c r="E6" s="14">
        <f>ROUND(('net lb'!E7*1000000)*0.000453592,0)</f>
        <v>5053</v>
      </c>
      <c r="F6" s="14">
        <f>ROUND(('net lb'!F7*1000000)*0.000453592,0)</f>
        <v>1161</v>
      </c>
      <c r="G6" s="14">
        <f>ROUND(('net lb'!G7*1000000)*0.000453592,0)</f>
        <v>753</v>
      </c>
      <c r="H6" s="14">
        <f>ROUND(('net lb'!H7*1000000)*0.000453592,0)</f>
        <v>558</v>
      </c>
      <c r="I6" s="14">
        <f>ROUND(('net lb'!I7*1000000)*0.000453592,0)</f>
        <v>757</v>
      </c>
      <c r="J6" s="15">
        <f t="shared" si="0"/>
        <v>13757</v>
      </c>
    </row>
    <row r="7" spans="1:10" x14ac:dyDescent="0.25">
      <c r="A7" s="3">
        <v>2020</v>
      </c>
      <c r="B7" s="14">
        <f>ROUND(('net lb'!B8*1000000)*0.000453592,0)</f>
        <v>680</v>
      </c>
      <c r="C7" s="14">
        <f>ROUND(('net lb'!C8*1000000)*0.000453592,0)</f>
        <v>2722</v>
      </c>
      <c r="D7" s="14">
        <f>ROUND(('net lb'!D8*1000000)*0.000453592,0)</f>
        <v>1932</v>
      </c>
      <c r="E7" s="14">
        <f>ROUND(('net lb'!E8*1000000)*0.000453592,0)</f>
        <v>4110</v>
      </c>
      <c r="F7" s="14">
        <f>ROUND(('net lb'!F8*1000000)*0.000453592,0)</f>
        <v>1093</v>
      </c>
      <c r="G7" s="14">
        <f>ROUND(('net lb'!G8*1000000)*0.000453592,0)</f>
        <v>640</v>
      </c>
      <c r="H7" s="14">
        <f>ROUND(('net lb'!H8*1000000)*0.000453592,0)</f>
        <v>499</v>
      </c>
      <c r="I7" s="14">
        <f>ROUND(('net lb'!I8*1000000)*0.000453592,0)</f>
        <v>785</v>
      </c>
      <c r="J7" s="15">
        <f t="shared" si="0"/>
        <v>12461</v>
      </c>
    </row>
    <row r="8" spans="1:10" x14ac:dyDescent="0.25">
      <c r="A8" s="3">
        <v>2019</v>
      </c>
      <c r="B8" s="14">
        <f>ROUND(('net lb'!B9*1000000)*0.000453592,0)</f>
        <v>680</v>
      </c>
      <c r="C8" s="14">
        <f>ROUND(('net lb'!C9*1000000)*0.000453592,0)</f>
        <v>2699</v>
      </c>
      <c r="D8" s="14">
        <f>ROUND(('net lb'!D9*1000000)*0.000453592,0)</f>
        <v>2037</v>
      </c>
      <c r="E8" s="14">
        <f>ROUND(('net lb'!E9*1000000)*0.000453592,0)</f>
        <v>4654</v>
      </c>
      <c r="F8" s="14">
        <f>ROUND(('net lb'!F9*1000000)*0.000453592,0)</f>
        <v>1057</v>
      </c>
      <c r="G8" s="14">
        <f>ROUND(('net lb'!G9*1000000)*0.000453592,0)</f>
        <v>748</v>
      </c>
      <c r="H8" s="14">
        <f>ROUND(('net lb'!H9*1000000)*0.000453592,0)</f>
        <v>549</v>
      </c>
      <c r="I8" s="14">
        <f>ROUND(('net lb'!I9*1000000)*0.000453592,0)</f>
        <v>925</v>
      </c>
      <c r="J8" s="15">
        <f t="shared" si="0"/>
        <v>13349</v>
      </c>
    </row>
    <row r="9" spans="1:10" x14ac:dyDescent="0.25">
      <c r="A9" s="3" t="s">
        <v>11</v>
      </c>
      <c r="B9" s="14">
        <f>ROUND(('net lb'!B10*1000000)*0.000453592,0)</f>
        <v>540</v>
      </c>
      <c r="C9" s="14">
        <f>ROUND(('net lb'!C10*1000000)*0.000453592,0)</f>
        <v>2867</v>
      </c>
      <c r="D9" s="14">
        <f>ROUND(('net lb'!D10*1000000)*0.000453592,0)</f>
        <v>2018</v>
      </c>
      <c r="E9" s="14">
        <f>ROUND(('net lb'!E10*1000000)*0.000453592,0)</f>
        <v>4286</v>
      </c>
      <c r="F9" s="14">
        <f>ROUND(('net lb'!F10*1000000)*0.000453592,0)</f>
        <v>1188</v>
      </c>
      <c r="G9" s="14">
        <f>ROUND(('net lb'!G10*1000000)*0.000453592,0)</f>
        <v>621</v>
      </c>
      <c r="H9" s="14">
        <f>ROUND(('net lb'!H10*1000000)*0.000453592,0)</f>
        <v>476</v>
      </c>
      <c r="I9" s="14">
        <f>ROUND(('net lb'!I10*1000000)*0.000453592,0)</f>
        <v>717</v>
      </c>
      <c r="J9" s="15">
        <f t="shared" ref="J9:J33" si="1">SUM(B9:I9)</f>
        <v>12713</v>
      </c>
    </row>
    <row r="10" spans="1:10" x14ac:dyDescent="0.25">
      <c r="A10" s="3">
        <v>2017</v>
      </c>
      <c r="B10" s="14">
        <f>ROUND(('net lb'!B11*1000000)*0.000453592,0)</f>
        <v>603</v>
      </c>
      <c r="C10" s="14">
        <f>ROUND(('net lb'!C11*1000000)*0.000453592,0)</f>
        <v>3379</v>
      </c>
      <c r="D10" s="14">
        <f>ROUND(('net lb'!D11*1000000)*0.000453592,0)</f>
        <v>2381</v>
      </c>
      <c r="E10" s="14">
        <f>ROUND(('net lb'!E11*1000000)*0.000453592,0)</f>
        <v>4536</v>
      </c>
      <c r="F10" s="14">
        <f>ROUND(('net lb'!F11*1000000)*0.000453592,0)</f>
        <v>1424</v>
      </c>
      <c r="G10" s="14">
        <f>ROUND(('net lb'!G11*1000000)*0.000453592,0)</f>
        <v>630</v>
      </c>
      <c r="H10" s="14">
        <f>ROUND(('net lb'!H11*1000000)*0.000453592,0)</f>
        <v>517</v>
      </c>
      <c r="I10" s="14">
        <f>ROUND(('net lb'!I11*1000000)*0.000453592,0)</f>
        <v>771</v>
      </c>
      <c r="J10" s="15">
        <f t="shared" si="1"/>
        <v>14241</v>
      </c>
    </row>
    <row r="11" spans="1:10" x14ac:dyDescent="0.25">
      <c r="A11" s="3">
        <v>2016</v>
      </c>
      <c r="B11" s="14">
        <f>ROUND(('net lb'!B12*1000000)*0.000453592,0)</f>
        <v>517</v>
      </c>
      <c r="C11" s="14">
        <f>ROUND(('net lb'!C12*1000000)*0.000453592,0)</f>
        <v>3311</v>
      </c>
      <c r="D11" s="14">
        <f>ROUND(('net lb'!D12*1000000)*0.000453592,0)</f>
        <v>2245</v>
      </c>
      <c r="E11" s="14">
        <f>ROUND(('net lb'!E12*1000000)*0.000453592,0)</f>
        <v>4354</v>
      </c>
      <c r="F11" s="14">
        <f>ROUND(('net lb'!F12*1000000)*0.000453592,0)</f>
        <v>1229</v>
      </c>
      <c r="G11" s="14">
        <f>ROUND(('net lb'!G12*1000000)*0.000453592,0)</f>
        <v>630</v>
      </c>
      <c r="H11" s="14">
        <f>ROUND(('net lb'!H12*1000000)*0.000453592,0)</f>
        <v>517</v>
      </c>
      <c r="I11" s="14">
        <f>ROUND(('net lb'!I12*1000000)*0.000453592,0)</f>
        <v>753</v>
      </c>
      <c r="J11" s="15">
        <f t="shared" si="1"/>
        <v>13556</v>
      </c>
    </row>
    <row r="12" spans="1:10" x14ac:dyDescent="0.25">
      <c r="A12" s="3">
        <v>2015</v>
      </c>
      <c r="B12" s="14">
        <f>ROUND(('net lb'!B13*1000000)*0.000453592,0)</f>
        <v>440</v>
      </c>
      <c r="C12" s="14">
        <f>ROUND(('net lb'!C13*1000000)*0.000453592,0)</f>
        <v>3193</v>
      </c>
      <c r="D12" s="14">
        <f>ROUND(('net lb'!D13*1000000)*0.000453592,0)</f>
        <v>2109</v>
      </c>
      <c r="E12" s="14">
        <f>ROUND(('net lb'!E13*1000000)*0.000453592,0)</f>
        <v>4581</v>
      </c>
      <c r="F12" s="14">
        <f>ROUND(('net lb'!F13*1000000)*0.000453592,0)</f>
        <v>1202</v>
      </c>
      <c r="G12" s="14">
        <f>ROUND(('net lb'!G13*1000000)*0.000453592,0)</f>
        <v>630</v>
      </c>
      <c r="H12" s="14">
        <f>ROUND(('net lb'!H13*1000000)*0.000453592,0)</f>
        <v>517</v>
      </c>
      <c r="I12" s="14">
        <f>ROUND(('net lb'!I13*1000000)*0.000453592,0)</f>
        <v>585</v>
      </c>
      <c r="J12" s="15">
        <f t="shared" si="1"/>
        <v>13257</v>
      </c>
    </row>
    <row r="13" spans="1:10" x14ac:dyDescent="0.25">
      <c r="A13" s="3">
        <v>2014</v>
      </c>
      <c r="B13" s="14">
        <f>ROUND(('net lb'!B14*1000000)*0.000453592,0)</f>
        <v>435</v>
      </c>
      <c r="C13" s="14">
        <f>ROUND(('net lb'!C14*1000000)*0.000453592,0)</f>
        <v>3107</v>
      </c>
      <c r="D13" s="14">
        <f>ROUND(('net lb'!D14*1000000)*0.000453592,0)</f>
        <v>1887</v>
      </c>
      <c r="E13" s="14">
        <f>ROUND(('net lb'!E14*1000000)*0.000453592,0)</f>
        <v>4277</v>
      </c>
      <c r="F13" s="14">
        <f>ROUND(('net lb'!F14*1000000)*0.000453592,0)</f>
        <v>1288</v>
      </c>
      <c r="G13" s="14">
        <f>ROUND(('net lb'!G14*1000000)*0.000453592,0)</f>
        <v>386</v>
      </c>
      <c r="H13" s="14">
        <f>ROUND(('net lb'!H14*1000000)*0.000453592,0)</f>
        <v>517</v>
      </c>
      <c r="I13" s="14">
        <f>ROUND(('net lb'!I14*1000000)*0.000453592,0)</f>
        <v>585</v>
      </c>
      <c r="J13" s="15">
        <f t="shared" si="1"/>
        <v>12482</v>
      </c>
    </row>
    <row r="14" spans="1:10" x14ac:dyDescent="0.25">
      <c r="A14" s="3">
        <v>2013</v>
      </c>
      <c r="B14" s="14">
        <f>ROUND(('net lb'!B15*1000000)*0.000453592,0)</f>
        <v>449</v>
      </c>
      <c r="C14" s="14">
        <f>ROUND(('net lb'!C15*1000000)*0.000453592,0)</f>
        <v>3193</v>
      </c>
      <c r="D14" s="14">
        <f>ROUND(('net lb'!D15*1000000)*0.000453592,0)</f>
        <v>1347</v>
      </c>
      <c r="E14" s="14">
        <f>ROUND(('net lb'!E15*1000000)*0.000453592,0)</f>
        <v>5003</v>
      </c>
      <c r="F14" s="14">
        <f>ROUND(('net lb'!F15*1000000)*0.000453592,0)</f>
        <v>1946</v>
      </c>
      <c r="G14" s="14">
        <f>ROUND(('net lb'!G15*1000000)*0.000453592,0)</f>
        <v>603</v>
      </c>
      <c r="H14" s="14">
        <f>ROUND(('net lb'!H15*1000000)*0.000453592,0)</f>
        <v>658</v>
      </c>
      <c r="I14" s="14">
        <f>ROUND(('net lb'!I15*1000000)*0.000453592,0)</f>
        <v>875</v>
      </c>
      <c r="J14" s="15">
        <f t="shared" si="1"/>
        <v>14074</v>
      </c>
    </row>
    <row r="15" spans="1:10" x14ac:dyDescent="0.25">
      <c r="A15" s="3">
        <v>2012</v>
      </c>
      <c r="B15" s="14">
        <f>ROUND(('net lb'!B16*1000000)*0.000453592,0)</f>
        <v>449</v>
      </c>
      <c r="C15" s="14">
        <f>ROUND(('net lb'!C16*1000000)*0.000453592,0)</f>
        <v>3193</v>
      </c>
      <c r="D15" s="14">
        <f>ROUND(('net lb'!D16*1000000)*0.000453592,0)</f>
        <v>1188</v>
      </c>
      <c r="E15" s="14">
        <f>ROUND(('net lb'!E16*1000000)*0.000453592,0)</f>
        <v>5407</v>
      </c>
      <c r="F15" s="14">
        <f>ROUND(('net lb'!F16*1000000)*0.000453592,0)</f>
        <v>2300</v>
      </c>
      <c r="G15" s="14">
        <f>ROUND(('net lb'!G16*1000000)*0.000453592,0)</f>
        <v>712</v>
      </c>
      <c r="H15" s="14">
        <f>ROUND(('net lb'!H16*1000000)*0.000453592,0)</f>
        <v>848</v>
      </c>
      <c r="I15" s="14">
        <f>ROUND(('net lb'!I16*1000000)*0.000453592,0)</f>
        <v>1120</v>
      </c>
      <c r="J15" s="15">
        <f t="shared" si="1"/>
        <v>15217</v>
      </c>
    </row>
    <row r="16" spans="1:10" x14ac:dyDescent="0.25">
      <c r="A16" s="3">
        <v>2011</v>
      </c>
      <c r="B16" s="14">
        <f>ROUND(('net lb'!B17*1000000)*0.000453592,0)</f>
        <v>413</v>
      </c>
      <c r="C16" s="14">
        <f>ROUND(('net lb'!C17*1000000)*0.000453592,0)</f>
        <v>3470</v>
      </c>
      <c r="D16" s="14">
        <f>ROUND(('net lb'!D17*1000000)*0.000453592,0)</f>
        <v>1057</v>
      </c>
      <c r="E16" s="14">
        <f>ROUND(('net lb'!E17*1000000)*0.000453592,0)</f>
        <v>6514</v>
      </c>
      <c r="F16" s="14">
        <f>ROUND(('net lb'!F17*1000000)*0.000453592,0)</f>
        <v>3406</v>
      </c>
      <c r="G16" s="14">
        <f>ROUND(('net lb'!G17*1000000)*0.000453592,0)</f>
        <v>1093</v>
      </c>
      <c r="H16" s="14">
        <f>ROUND(('net lb'!H17*1000000)*0.000453592,0)</f>
        <v>989</v>
      </c>
      <c r="I16" s="14">
        <f>ROUND(('net lb'!I17*1000000)*0.000453592,0)</f>
        <v>1687</v>
      </c>
      <c r="J16" s="15">
        <f t="shared" si="1"/>
        <v>18629</v>
      </c>
    </row>
    <row r="17" spans="1:10" x14ac:dyDescent="0.25">
      <c r="A17" s="3">
        <v>2010</v>
      </c>
      <c r="B17" s="14">
        <f>ROUND(('net lb'!B18*1000000)*0.000453592,0)</f>
        <v>367</v>
      </c>
      <c r="C17" s="14">
        <f>ROUND(('net lb'!C18*1000000)*0.000453592,0)</f>
        <v>3402</v>
      </c>
      <c r="D17" s="14">
        <f>ROUND(('net lb'!D18*1000000)*0.000453592,0)</f>
        <v>1996</v>
      </c>
      <c r="E17" s="14">
        <f>ROUND(('net lb'!E18*1000000)*0.000453592,0)</f>
        <v>9067</v>
      </c>
      <c r="F17" s="14">
        <f>ROUND(('net lb'!F18*1000000)*0.000453592,0)</f>
        <v>4491</v>
      </c>
      <c r="G17" s="14">
        <f>ROUND(('net lb'!G18*1000000)*0.000453592,0)</f>
        <v>1057</v>
      </c>
      <c r="H17" s="14">
        <f>ROUND(('net lb'!H18*1000000)*0.000453592,0)</f>
        <v>980</v>
      </c>
      <c r="I17" s="14">
        <f>ROUND(('net lb'!I18*1000000)*0.000453592,0)</f>
        <v>1624</v>
      </c>
      <c r="J17" s="15">
        <f t="shared" si="1"/>
        <v>22984</v>
      </c>
    </row>
    <row r="18" spans="1:10" x14ac:dyDescent="0.25">
      <c r="A18" s="3">
        <v>2009</v>
      </c>
      <c r="B18" s="14">
        <f>ROUND(('net lb'!B19*1000000)*0.000453592,0)</f>
        <v>431</v>
      </c>
      <c r="C18" s="14">
        <f>ROUND(('net lb'!C19*1000000)*0.000453592,0)</f>
        <v>3461</v>
      </c>
      <c r="D18" s="14">
        <f>ROUND(('net lb'!D19*1000000)*0.000453592,0)</f>
        <v>2277</v>
      </c>
      <c r="E18" s="14">
        <f>ROUND(('net lb'!E19*1000000)*0.000453592,0)</f>
        <v>9843</v>
      </c>
      <c r="F18" s="14">
        <f>ROUND(('net lb'!F19*1000000)*0.000453592,0)</f>
        <v>4944</v>
      </c>
      <c r="G18" s="14">
        <f>ROUND(('net lb'!G19*1000000)*0.000453592,0)</f>
        <v>1157</v>
      </c>
      <c r="H18" s="14">
        <f>ROUND(('net lb'!H19*1000000)*0.000453592,0)</f>
        <v>848</v>
      </c>
      <c r="I18" s="14">
        <f>ROUND(('net lb'!I19*1000000)*0.000453592,0)</f>
        <v>1569</v>
      </c>
      <c r="J18" s="15">
        <f t="shared" si="1"/>
        <v>24530</v>
      </c>
    </row>
    <row r="19" spans="1:10" x14ac:dyDescent="0.25">
      <c r="A19" s="3">
        <v>2008</v>
      </c>
      <c r="B19" s="14">
        <f>ROUND(('net lb'!B20*1000000)*0.000453592,0)</f>
        <v>553</v>
      </c>
      <c r="C19" s="14">
        <f>ROUND(('net lb'!C20*1000000)*0.000453592,0)</f>
        <v>4082</v>
      </c>
      <c r="D19" s="14">
        <f>ROUND(('net lb'!D20*1000000)*0.000453592,0)</f>
        <v>2817</v>
      </c>
      <c r="E19" s="14">
        <f>ROUND(('net lb'!E20*1000000)*0.000453592,0)</f>
        <v>10986</v>
      </c>
      <c r="F19" s="14">
        <f>ROUND(('net lb'!F20*1000000)*0.000453592,0)</f>
        <v>4944</v>
      </c>
      <c r="G19" s="14">
        <f>ROUND(('net lb'!G20*1000000)*0.000453592,0)</f>
        <v>1406</v>
      </c>
      <c r="H19" s="14">
        <f>ROUND(('net lb'!H20*1000000)*0.000453592,0)</f>
        <v>844</v>
      </c>
      <c r="I19" s="14">
        <f>ROUND(('net lb'!I20*1000000)*0.000453592,0)</f>
        <v>1764</v>
      </c>
      <c r="J19" s="15">
        <f t="shared" si="1"/>
        <v>27396</v>
      </c>
    </row>
    <row r="20" spans="1:10" x14ac:dyDescent="0.25">
      <c r="A20" s="3">
        <v>2007</v>
      </c>
      <c r="B20" s="14">
        <f>ROUND(('net lb'!B21*1000000)*0.000453592,0)</f>
        <v>608</v>
      </c>
      <c r="C20" s="14">
        <f>ROUND(('net lb'!C21*1000000)*0.000453592,0)</f>
        <v>5203</v>
      </c>
      <c r="D20" s="14">
        <f>ROUND(('net lb'!D21*1000000)*0.000453592,0)</f>
        <v>3860</v>
      </c>
      <c r="E20" s="14">
        <f>ROUND(('net lb'!E21*1000000)*0.000453592,0)</f>
        <v>11884</v>
      </c>
      <c r="F20" s="14">
        <f>ROUND(('net lb'!F21*1000000)*0.000453592,0)</f>
        <v>4182</v>
      </c>
      <c r="G20" s="14">
        <f>ROUND(('net lb'!G21*1000000)*0.000453592,0)</f>
        <v>1311</v>
      </c>
      <c r="H20" s="14">
        <f>ROUND(('net lb'!H21*1000000)*0.000453592,0)</f>
        <v>653</v>
      </c>
      <c r="I20" s="14">
        <f>ROUND(('net lb'!I21*1000000)*0.000453592,0)</f>
        <v>1860</v>
      </c>
      <c r="J20" s="15">
        <f t="shared" si="1"/>
        <v>29561</v>
      </c>
    </row>
    <row r="21" spans="1:10" x14ac:dyDescent="0.25">
      <c r="A21" s="3">
        <v>2006</v>
      </c>
      <c r="B21" s="14">
        <f>ROUND(('net lb'!B22*1000000)*0.000453592,0)</f>
        <v>626</v>
      </c>
      <c r="C21" s="14">
        <f>ROUND(('net lb'!C22*1000000)*0.000453592,0)</f>
        <v>5996</v>
      </c>
      <c r="D21" s="14">
        <f>ROUND(('net lb'!D22*1000000)*0.000453592,0)</f>
        <v>4822</v>
      </c>
      <c r="E21" s="14">
        <f>ROUND(('net lb'!E22*1000000)*0.000453592,0)</f>
        <v>11431</v>
      </c>
      <c r="F21" s="14">
        <f>ROUND(('net lb'!F22*1000000)*0.000453592,0)</f>
        <v>4926</v>
      </c>
      <c r="G21" s="14">
        <f>ROUND(('net lb'!G22*1000000)*0.000453592,0)</f>
        <v>1520</v>
      </c>
      <c r="H21" s="14">
        <f>ROUND(('net lb'!H22*1000000)*0.000453592,0)</f>
        <v>757</v>
      </c>
      <c r="I21" s="14">
        <f>ROUND(('net lb'!I22*1000000)*0.000453592,0)</f>
        <v>1610</v>
      </c>
      <c r="J21" s="15">
        <f t="shared" si="1"/>
        <v>31688</v>
      </c>
    </row>
    <row r="22" spans="1:10" x14ac:dyDescent="0.25">
      <c r="A22" s="3">
        <v>2005</v>
      </c>
      <c r="B22" s="14">
        <f>ROUND(('net lb'!B23*1000000)*0.000453592,0)</f>
        <v>603</v>
      </c>
      <c r="C22" s="14">
        <f>ROUND(('net lb'!C23*1000000)*0.000453592,0)</f>
        <v>6010</v>
      </c>
      <c r="D22" s="14">
        <f>ROUND(('net lb'!D23*1000000)*0.000453592,0)</f>
        <v>4958</v>
      </c>
      <c r="E22" s="14">
        <f>ROUND(('net lb'!E23*1000000)*0.000453592,0)</f>
        <v>11553</v>
      </c>
      <c r="F22" s="14">
        <f>ROUND(('net lb'!F23*1000000)*0.000453592,0)</f>
        <v>5965</v>
      </c>
      <c r="G22" s="14">
        <f>ROUND(('net lb'!G23*1000000)*0.000453592,0)</f>
        <v>1560</v>
      </c>
      <c r="H22" s="14">
        <f>ROUND(('net lb'!H23*1000000)*0.000453592,0)</f>
        <v>1025</v>
      </c>
      <c r="I22" s="14">
        <f>ROUND(('net lb'!I23*1000000)*0.000453592,0)</f>
        <v>1810</v>
      </c>
      <c r="J22" s="15">
        <f t="shared" si="1"/>
        <v>33484</v>
      </c>
    </row>
    <row r="23" spans="1:10" x14ac:dyDescent="0.25">
      <c r="A23" s="3">
        <v>2004</v>
      </c>
      <c r="B23" s="14">
        <f>ROUND(('net lb'!B24*1000000)*0.000453592,0)</f>
        <v>671</v>
      </c>
      <c r="C23" s="14">
        <f>ROUND(('net lb'!C24*1000000)*0.000453592,0)</f>
        <v>6260</v>
      </c>
      <c r="D23" s="14">
        <f>ROUND(('net lb'!D24*1000000)*0.000453592,0)</f>
        <v>4763</v>
      </c>
      <c r="E23" s="14">
        <f>ROUND(('net lb'!E24*1000000)*0.000453592,0)</f>
        <v>11367</v>
      </c>
      <c r="F23" s="14">
        <f>ROUND(('net lb'!F24*1000000)*0.000453592,0)</f>
        <v>7076</v>
      </c>
      <c r="G23" s="14">
        <f>ROUND(('net lb'!G24*1000000)*0.000453592,0)</f>
        <v>1574</v>
      </c>
      <c r="H23" s="14">
        <f>ROUND(('net lb'!H24*1000000)*0.000453592,0)</f>
        <v>1275</v>
      </c>
      <c r="I23" s="14">
        <f>ROUND(('net lb'!I24*1000000)*0.000453592,0)</f>
        <v>1719</v>
      </c>
      <c r="J23" s="15">
        <f t="shared" si="1"/>
        <v>34705</v>
      </c>
    </row>
    <row r="24" spans="1:10" x14ac:dyDescent="0.25">
      <c r="A24" s="3">
        <v>2003</v>
      </c>
      <c r="B24" s="14">
        <f>ROUND(('net lb'!B25*1000000)*0.000453592,0)</f>
        <v>594</v>
      </c>
      <c r="C24" s="14">
        <f>ROUND(('net lb'!C25*1000000)*0.000453592,0)</f>
        <v>5330</v>
      </c>
      <c r="D24" s="14">
        <f>ROUND(('net lb'!D25*1000000)*0.000453592,0)</f>
        <v>3856</v>
      </c>
      <c r="E24" s="14">
        <f>ROUND(('net lb'!E25*1000000)*0.000453592,0)</f>
        <v>10265</v>
      </c>
      <c r="F24" s="14">
        <f>ROUND(('net lb'!F25*1000000)*0.000453592,0)</f>
        <v>7770</v>
      </c>
      <c r="G24" s="14">
        <f>ROUND(('net lb'!G25*1000000)*0.000453592,0)</f>
        <v>2254</v>
      </c>
      <c r="H24" s="14">
        <f>ROUND(('net lb'!H25*1000000)*0.000453592,0)</f>
        <v>1896</v>
      </c>
      <c r="I24" s="14">
        <f>ROUND(('net lb'!I25*1000000)*0.000453592,0)</f>
        <v>2018</v>
      </c>
      <c r="J24" s="15">
        <f t="shared" si="1"/>
        <v>33983</v>
      </c>
    </row>
    <row r="25" spans="1:10" x14ac:dyDescent="0.25">
      <c r="A25" s="3">
        <v>2002</v>
      </c>
      <c r="B25" s="14">
        <f>ROUND(('net lb'!B26*1000000)*0.000453592,0)</f>
        <v>594</v>
      </c>
      <c r="C25" s="14">
        <f>ROUND(('net lb'!C26*1000000)*0.000453592,0)</f>
        <v>5330</v>
      </c>
      <c r="D25" s="14">
        <f>ROUND(('net lb'!D26*1000000)*0.000453592,0)</f>
        <v>3856</v>
      </c>
      <c r="E25" s="14">
        <f>ROUND(('net lb'!E26*1000000)*0.000453592,0)</f>
        <v>10265</v>
      </c>
      <c r="F25" s="14">
        <f>ROUND(('net lb'!F26*1000000)*0.000453592,0)</f>
        <v>7770</v>
      </c>
      <c r="G25" s="14">
        <f>ROUND(('net lb'!G26*1000000)*0.000453592,0)</f>
        <v>2254</v>
      </c>
      <c r="H25" s="14">
        <f>ROUND(('net lb'!H26*1000000)*0.000453592,0)</f>
        <v>1896</v>
      </c>
      <c r="I25" s="14">
        <f>ROUND(('net lb'!I26*1000000)*0.000453592,0)</f>
        <v>2018</v>
      </c>
      <c r="J25" s="15">
        <f t="shared" si="1"/>
        <v>33983</v>
      </c>
    </row>
    <row r="26" spans="1:10" x14ac:dyDescent="0.25">
      <c r="A26" s="3">
        <v>2001</v>
      </c>
      <c r="B26" s="14">
        <f>ROUND(('net lb'!B27*1000000)*0.000453592,0)</f>
        <v>517</v>
      </c>
      <c r="C26" s="14">
        <f>ROUND(('net lb'!C27*1000000)*0.000453592,0)</f>
        <v>4767</v>
      </c>
      <c r="D26" s="14">
        <f>ROUND(('net lb'!D27*1000000)*0.000453592,0)</f>
        <v>3983</v>
      </c>
      <c r="E26" s="14">
        <f>ROUND(('net lb'!E27*1000000)*0.000453592,0)</f>
        <v>9929</v>
      </c>
      <c r="F26" s="14">
        <f>ROUND(('net lb'!F27*1000000)*0.000453592,0)</f>
        <v>7498</v>
      </c>
      <c r="G26" s="14">
        <f>ROUND(('net lb'!G27*1000000)*0.000453592,0)</f>
        <v>2254</v>
      </c>
      <c r="H26" s="14">
        <f>ROUND(('net lb'!H27*1000000)*0.000453592,0)</f>
        <v>2227</v>
      </c>
      <c r="I26" s="14">
        <f>ROUND(('net lb'!I27*1000000)*0.000453592,0)</f>
        <v>2018</v>
      </c>
      <c r="J26" s="15">
        <f t="shared" si="1"/>
        <v>33193</v>
      </c>
    </row>
    <row r="27" spans="1:10" x14ac:dyDescent="0.25">
      <c r="A27" s="3">
        <v>2000</v>
      </c>
      <c r="B27" s="14">
        <f>ROUND(('net lb'!B28*1000000)*0.000453592,0)</f>
        <v>376</v>
      </c>
      <c r="C27" s="14">
        <f>ROUND(('net lb'!C28*1000000)*0.000453592,0)</f>
        <v>4808</v>
      </c>
      <c r="D27" s="14">
        <f>ROUND(('net lb'!D28*1000000)*0.000453592,0)</f>
        <v>3810</v>
      </c>
      <c r="E27" s="14">
        <f>ROUND(('net lb'!E28*1000000)*0.000453592,0)</f>
        <v>8305</v>
      </c>
      <c r="F27" s="14">
        <f>ROUND(('net lb'!F28*1000000)*0.000453592,0)</f>
        <v>6817</v>
      </c>
      <c r="G27" s="14">
        <f>ROUND(('net lb'!G28*1000000)*0.000453592,0)</f>
        <v>2254</v>
      </c>
      <c r="H27" s="14">
        <f>ROUND(('net lb'!H28*1000000)*0.000453592,0)</f>
        <v>2227</v>
      </c>
      <c r="I27" s="14">
        <f>ROUND(('net lb'!I28*1000000)*0.000453592,0)</f>
        <v>2018</v>
      </c>
      <c r="J27" s="15">
        <f t="shared" si="1"/>
        <v>30615</v>
      </c>
    </row>
    <row r="28" spans="1:10" x14ac:dyDescent="0.25">
      <c r="A28" s="3">
        <v>1999</v>
      </c>
      <c r="B28" s="14">
        <f>ROUND(('net lb'!B29*1000000)*0.000453592,0)</f>
        <v>345</v>
      </c>
      <c r="C28" s="14">
        <f>ROUND(('net lb'!C29*1000000)*0.000453592,0)</f>
        <v>5488</v>
      </c>
      <c r="D28" s="14">
        <f>ROUND(('net lb'!D29*1000000)*0.000453592,0)</f>
        <v>4758</v>
      </c>
      <c r="E28" s="14">
        <f>ROUND(('net lb'!E29*1000000)*0.000453592,0)</f>
        <v>11190</v>
      </c>
      <c r="F28" s="14">
        <f>ROUND(('net lb'!F29*1000000)*0.000453592,0)</f>
        <v>6065</v>
      </c>
      <c r="G28" s="14">
        <f>ROUND(('net lb'!G29*1000000)*0.000453592,0)</f>
        <v>1923</v>
      </c>
      <c r="H28" s="14">
        <f>ROUND(('net lb'!H29*1000000)*0.000453592,0)</f>
        <v>1805</v>
      </c>
      <c r="I28" s="14">
        <f>ROUND(('net lb'!I29*1000000)*0.000453592,0)</f>
        <v>2018</v>
      </c>
      <c r="J28" s="15">
        <f t="shared" si="1"/>
        <v>33592</v>
      </c>
    </row>
    <row r="29" spans="1:10" x14ac:dyDescent="0.25">
      <c r="A29" s="3">
        <v>1998</v>
      </c>
      <c r="B29" s="14">
        <f>ROUND(('net lb'!B30*1000000)*0.000453592,0)</f>
        <v>372</v>
      </c>
      <c r="C29" s="14">
        <f>ROUND(('net lb'!C30*1000000)*0.000453592,0)</f>
        <v>5897</v>
      </c>
      <c r="D29" s="14">
        <f>ROUND(('net lb'!D30*1000000)*0.000453592,0)</f>
        <v>4763</v>
      </c>
      <c r="E29" s="14">
        <f>ROUND(('net lb'!E30*1000000)*0.000453592,0)</f>
        <v>11793</v>
      </c>
      <c r="F29" s="14">
        <f>ROUND(('net lb'!F30*1000000)*0.000453592,0)</f>
        <v>4990</v>
      </c>
      <c r="G29" s="14">
        <f>ROUND(('net lb'!G30*1000000)*0.000453592,0)</f>
        <v>1588</v>
      </c>
      <c r="H29" s="14">
        <f>ROUND(('net lb'!H30*1000000)*0.000453592,0)</f>
        <v>1588</v>
      </c>
      <c r="I29" s="14">
        <f>ROUND(('net lb'!I30*1000000)*0.000453592,0)</f>
        <v>1588</v>
      </c>
      <c r="J29" s="15">
        <f t="shared" si="1"/>
        <v>32579</v>
      </c>
    </row>
    <row r="30" spans="1:10" x14ac:dyDescent="0.25">
      <c r="A30" s="3">
        <v>1997</v>
      </c>
      <c r="B30" s="14">
        <f>ROUND(('net lb'!B31*1000000)*0.000453592,0)</f>
        <v>318</v>
      </c>
      <c r="C30" s="14">
        <f>ROUND(('net lb'!C31*1000000)*0.000453592,0)</f>
        <v>5670</v>
      </c>
      <c r="D30" s="14">
        <f>ROUND(('net lb'!D31*1000000)*0.000453592,0)</f>
        <v>4536</v>
      </c>
      <c r="E30" s="14">
        <f>ROUND(('net lb'!E31*1000000)*0.000453592,0)</f>
        <v>11340</v>
      </c>
      <c r="F30" s="14">
        <f>ROUND(('net lb'!F31*1000000)*0.000453592,0)</f>
        <v>4082</v>
      </c>
      <c r="G30" s="14">
        <f>ROUND(('net lb'!G31*1000000)*0.000453592,0)</f>
        <v>1334</v>
      </c>
      <c r="H30" s="14">
        <f>ROUND(('net lb'!H31*1000000)*0.000453592,0)</f>
        <v>1579</v>
      </c>
      <c r="I30" s="14">
        <f>ROUND(('net lb'!I31*1000000)*0.000453592,0)</f>
        <v>1170</v>
      </c>
      <c r="J30" s="15">
        <f t="shared" si="1"/>
        <v>30029</v>
      </c>
    </row>
    <row r="31" spans="1:10" x14ac:dyDescent="0.25">
      <c r="A31" s="3">
        <v>1996</v>
      </c>
      <c r="B31" s="14">
        <f>ROUND(('net lb'!B32*1000000)*0.000453592,0)</f>
        <v>236</v>
      </c>
      <c r="C31" s="14">
        <f>ROUND(('net lb'!C32*1000000)*0.000453592,0)</f>
        <v>4318</v>
      </c>
      <c r="D31" s="14">
        <f>ROUND(('net lb'!D32*1000000)*0.000453592,0)</f>
        <v>4082</v>
      </c>
      <c r="E31" s="14">
        <f>ROUND(('net lb'!E32*1000000)*0.000453592,0)</f>
        <v>9072</v>
      </c>
      <c r="F31" s="14">
        <f>ROUND(('net lb'!F32*1000000)*0.000453592,0)</f>
        <v>1678</v>
      </c>
      <c r="G31" s="14">
        <f>ROUND(('net lb'!G32*1000000)*0.000453592,0)</f>
        <v>885</v>
      </c>
      <c r="H31" s="14">
        <f>ROUND(('net lb'!H32*1000000)*0.000453592,0)</f>
        <v>1048</v>
      </c>
      <c r="I31" s="14">
        <f>ROUND(('net lb'!I32*1000000)*0.000453592,0)</f>
        <v>753</v>
      </c>
      <c r="J31" s="15">
        <f t="shared" si="1"/>
        <v>22072</v>
      </c>
    </row>
    <row r="32" spans="1:10" x14ac:dyDescent="0.25">
      <c r="A32" s="3">
        <v>1995</v>
      </c>
      <c r="B32" s="14">
        <f>ROUND(('net lb'!B33*1000000)*0.000453592,0)</f>
        <v>236</v>
      </c>
      <c r="C32" s="14">
        <f>ROUND(('net lb'!C33*1000000)*0.000453592,0)</f>
        <v>4318</v>
      </c>
      <c r="D32" s="14">
        <f>ROUND(('net lb'!D33*1000000)*0.000453592,0)</f>
        <v>4082</v>
      </c>
      <c r="E32" s="14">
        <f>ROUND(('net lb'!E33*1000000)*0.000453592,0)</f>
        <v>9072</v>
      </c>
      <c r="F32" s="14">
        <f>ROUND(('net lb'!F33*1000000)*0.000453592,0)</f>
        <v>1678</v>
      </c>
      <c r="G32" s="14">
        <f>ROUND(('net lb'!G33*1000000)*0.000453592,0)</f>
        <v>885</v>
      </c>
      <c r="H32" s="14">
        <f>ROUND(('net lb'!H33*1000000)*0.000453592,0)</f>
        <v>1048</v>
      </c>
      <c r="I32" s="14">
        <f>ROUND(('net lb'!I33*1000000)*0.000453592,0)</f>
        <v>753</v>
      </c>
      <c r="J32" s="15">
        <f t="shared" si="1"/>
        <v>22072</v>
      </c>
    </row>
    <row r="33" spans="1:10" ht="15.75" thickBot="1" x14ac:dyDescent="0.3">
      <c r="A33" s="4">
        <v>1994</v>
      </c>
      <c r="B33" s="14">
        <f>ROUND(('net lb'!B34*1000000)*0.000453592,0)</f>
        <v>249</v>
      </c>
      <c r="C33" s="14">
        <f>ROUND(('net lb'!C34*1000000)*0.000453592,0)</f>
        <v>4536</v>
      </c>
      <c r="D33" s="14">
        <f>ROUND(('net lb'!D34*1000000)*0.000453592,0)</f>
        <v>4990</v>
      </c>
      <c r="E33" s="14">
        <f>ROUND(('net lb'!E34*1000000)*0.000453592,0)</f>
        <v>11793</v>
      </c>
      <c r="F33" s="14">
        <f>ROUND(('net lb'!F34*1000000)*0.000453592,0)</f>
        <v>1814</v>
      </c>
      <c r="G33" s="14">
        <f>ROUND(('net lb'!G34*1000000)*0.000453592,0)</f>
        <v>816</v>
      </c>
      <c r="H33" s="14">
        <f>ROUND(('net lb'!H34*1000000)*0.000453592,0)</f>
        <v>953</v>
      </c>
      <c r="I33" s="14">
        <f>ROUND(('net lb'!I34*1000000)*0.000453592,0)</f>
        <v>680</v>
      </c>
      <c r="J33" s="15">
        <f t="shared" si="1"/>
        <v>25831</v>
      </c>
    </row>
    <row r="34" spans="1:10" x14ac:dyDescent="0.25">
      <c r="A34" s="23" t="s">
        <v>13</v>
      </c>
      <c r="B34" s="23"/>
      <c r="C34" s="23"/>
      <c r="D34" s="23"/>
      <c r="E34" s="23"/>
      <c r="F34" s="23"/>
      <c r="G34" s="23"/>
      <c r="H34" s="23"/>
      <c r="I34" s="23"/>
      <c r="J34" s="23"/>
    </row>
  </sheetData>
  <sheetProtection algorithmName="SHA-512" hashValue="LfoBW/HryPCP5qWDZdvozmC9VnOrOEwf6RfQ/jWzOQozlIcLIjZzDEnWKFXdUIs8QkpZPq4f1SL3qCHdUAdloQ==" saltValue="bOwKC21hDXBhCFfmd09oAg==" spinCount="100000" sheet="1" objects="1" scenarios="1"/>
  <mergeCells count="2">
    <mergeCell ref="A34:J34"/>
    <mergeCell ref="A1:J1"/>
  </mergeCells>
  <pageMargins left="0.7" right="0.7" top="0.75" bottom="0.75" header="0.3" footer="0.3"/>
  <pageSetup orientation="portrait" r:id="rId1"/>
  <headerFooter>
    <oddHeader>&amp;L&amp;8
IPHC-2024-TSD-013&amp;11
&amp;C&amp;"-,Bold"&amp;10FCEY by IPHC Regulatory Area - Adopted by the Commission&amp;"-,Regular"&amp;11
&amp;8PREPARED BY: IPHC SECRETARIAT &amp;K000000(POSTED 29 JANUARY 2024&amp;K01+000)&amp;R&amp;G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0"/>
  <sheetViews>
    <sheetView showGridLines="0" showRowColHeaders="0" showRuler="0" view="pageLayout" zoomScale="115" zoomScaleNormal="100" zoomScalePageLayoutView="115" workbookViewId="0">
      <selection activeCell="A3" sqref="A3"/>
    </sheetView>
  </sheetViews>
  <sheetFormatPr defaultColWidth="9.140625" defaultRowHeight="15" x14ac:dyDescent="0.25"/>
  <cols>
    <col min="1" max="7" width="9" customWidth="1"/>
    <col min="8" max="8" width="6.42578125" bestFit="1" customWidth="1"/>
    <col min="9" max="10" width="9" customWidth="1"/>
    <col min="11" max="11" width="13.28515625" customWidth="1"/>
  </cols>
  <sheetData>
    <row r="1" spans="1:10" ht="15.75" customHeight="1" x14ac:dyDescent="0.25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customHeight="1" thickBot="1" x14ac:dyDescent="0.3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 x14ac:dyDescent="0.3">
      <c r="A3" s="2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">
        <v>2024</v>
      </c>
      <c r="B4" s="17">
        <v>1.47</v>
      </c>
      <c r="C4" s="17">
        <v>5.56</v>
      </c>
      <c r="D4" s="17">
        <v>4.42</v>
      </c>
      <c r="E4" s="7">
        <v>10</v>
      </c>
      <c r="F4" s="17">
        <v>2.98</v>
      </c>
      <c r="G4" s="17">
        <v>1.28</v>
      </c>
      <c r="H4" s="17">
        <v>1.0900000000000001</v>
      </c>
      <c r="I4" s="17">
        <v>2.06</v>
      </c>
      <c r="J4" s="16">
        <v>28.86</v>
      </c>
    </row>
    <row r="5" spans="1:10" x14ac:dyDescent="0.25">
      <c r="A5" s="3">
        <v>2023</v>
      </c>
      <c r="B5" s="17">
        <v>1.52</v>
      </c>
      <c r="C5" s="17">
        <v>5.92</v>
      </c>
      <c r="D5" s="17">
        <v>4.3600000000000003</v>
      </c>
      <c r="E5" s="17">
        <v>10.31</v>
      </c>
      <c r="F5" s="17">
        <v>3.09</v>
      </c>
      <c r="G5" s="17">
        <v>1.41</v>
      </c>
      <c r="H5" s="17">
        <v>1.22</v>
      </c>
      <c r="I5" s="17">
        <v>2.02</v>
      </c>
      <c r="J5" s="16">
        <v>29.84</v>
      </c>
    </row>
    <row r="6" spans="1:10" x14ac:dyDescent="0.25">
      <c r="A6" s="3">
        <v>2022</v>
      </c>
      <c r="B6" s="17">
        <v>1.49</v>
      </c>
      <c r="C6" s="17">
        <v>6.71</v>
      </c>
      <c r="D6" s="17">
        <v>4.46</v>
      </c>
      <c r="E6" s="17">
        <v>12.07</v>
      </c>
      <c r="F6" s="17">
        <v>3.35</v>
      </c>
      <c r="G6" s="17">
        <v>1.76</v>
      </c>
      <c r="H6" s="17">
        <v>1.28</v>
      </c>
      <c r="I6" s="17">
        <v>2.06</v>
      </c>
      <c r="J6" s="16">
        <v>33.19</v>
      </c>
    </row>
    <row r="7" spans="1:10" x14ac:dyDescent="0.25">
      <c r="A7" s="3">
        <v>2021</v>
      </c>
      <c r="B7" s="7">
        <v>1.51</v>
      </c>
      <c r="C7" s="7">
        <v>6.15</v>
      </c>
      <c r="D7" s="7">
        <v>4.41</v>
      </c>
      <c r="E7" s="7">
        <v>11.14</v>
      </c>
      <c r="F7" s="7">
        <v>2.56</v>
      </c>
      <c r="G7" s="7">
        <v>1.66</v>
      </c>
      <c r="H7" s="7">
        <v>1.23</v>
      </c>
      <c r="I7" s="7">
        <v>1.67</v>
      </c>
      <c r="J7" s="6">
        <v>30.34</v>
      </c>
    </row>
    <row r="8" spans="1:10" x14ac:dyDescent="0.25">
      <c r="A8" s="3">
        <v>2020</v>
      </c>
      <c r="B8" s="7">
        <v>1.5</v>
      </c>
      <c r="C8" s="7">
        <v>6</v>
      </c>
      <c r="D8" s="7">
        <v>4.26</v>
      </c>
      <c r="E8" s="7">
        <v>9.06</v>
      </c>
      <c r="F8" s="7">
        <v>2.41</v>
      </c>
      <c r="G8" s="7">
        <v>1.41</v>
      </c>
      <c r="H8" s="7">
        <v>1.1000000000000001</v>
      </c>
      <c r="I8" s="7">
        <v>1.73</v>
      </c>
      <c r="J8" s="6">
        <v>27.48</v>
      </c>
    </row>
    <row r="9" spans="1:10" x14ac:dyDescent="0.25">
      <c r="A9" s="3">
        <v>2019</v>
      </c>
      <c r="B9" s="7">
        <v>1.5</v>
      </c>
      <c r="C9" s="7">
        <v>5.95</v>
      </c>
      <c r="D9" s="7">
        <v>4.49</v>
      </c>
      <c r="E9" s="7">
        <v>10.26</v>
      </c>
      <c r="F9" s="7">
        <v>2.33</v>
      </c>
      <c r="G9" s="7">
        <v>1.65</v>
      </c>
      <c r="H9" s="7">
        <v>1.21</v>
      </c>
      <c r="I9" s="7">
        <v>2.04</v>
      </c>
      <c r="J9" s="6">
        <v>29.43</v>
      </c>
    </row>
    <row r="10" spans="1:10" x14ac:dyDescent="0.25">
      <c r="A10" s="3" t="s">
        <v>11</v>
      </c>
      <c r="B10" s="7">
        <v>1.19</v>
      </c>
      <c r="C10" s="8">
        <v>6.32</v>
      </c>
      <c r="D10" s="8">
        <v>4.45</v>
      </c>
      <c r="E10" s="8">
        <v>9.4499999999999993</v>
      </c>
      <c r="F10" s="8">
        <v>2.62</v>
      </c>
      <c r="G10" s="8">
        <v>1.37</v>
      </c>
      <c r="H10" s="8">
        <v>1.05</v>
      </c>
      <c r="I10" s="8">
        <v>1.58</v>
      </c>
      <c r="J10" s="9">
        <v>28.04</v>
      </c>
    </row>
    <row r="11" spans="1:10" x14ac:dyDescent="0.25">
      <c r="A11" s="3">
        <v>2017</v>
      </c>
      <c r="B11" s="7">
        <v>1.33</v>
      </c>
      <c r="C11" s="7">
        <v>7.45</v>
      </c>
      <c r="D11" s="7">
        <v>5.25</v>
      </c>
      <c r="E11" s="7">
        <v>10</v>
      </c>
      <c r="F11" s="7">
        <v>3.14</v>
      </c>
      <c r="G11" s="7">
        <v>1.39</v>
      </c>
      <c r="H11" s="7">
        <v>1.1399999999999999</v>
      </c>
      <c r="I11" s="7">
        <v>1.7</v>
      </c>
      <c r="J11" s="6">
        <v>31.4</v>
      </c>
    </row>
    <row r="12" spans="1:10" x14ac:dyDescent="0.25">
      <c r="A12" s="3">
        <v>2016</v>
      </c>
      <c r="B12" s="7">
        <v>1.1399999999999999</v>
      </c>
      <c r="C12" s="7">
        <v>7.3</v>
      </c>
      <c r="D12" s="7">
        <v>4.95</v>
      </c>
      <c r="E12" s="7">
        <v>9.6</v>
      </c>
      <c r="F12" s="7">
        <v>2.71</v>
      </c>
      <c r="G12" s="7">
        <v>1.39</v>
      </c>
      <c r="H12" s="7">
        <v>1.1399999999999999</v>
      </c>
      <c r="I12" s="7">
        <v>1.66</v>
      </c>
      <c r="J12" s="6">
        <v>29.89</v>
      </c>
    </row>
    <row r="13" spans="1:10" x14ac:dyDescent="0.25">
      <c r="A13" s="3">
        <v>2015</v>
      </c>
      <c r="B13" s="7">
        <v>0.97</v>
      </c>
      <c r="C13" s="7">
        <v>7.04</v>
      </c>
      <c r="D13" s="7">
        <v>4.6500000000000004</v>
      </c>
      <c r="E13" s="7">
        <v>10.1</v>
      </c>
      <c r="F13" s="7">
        <v>2.65</v>
      </c>
      <c r="G13" s="7">
        <v>1.39</v>
      </c>
      <c r="H13" s="7">
        <v>1.1399999999999999</v>
      </c>
      <c r="I13" s="7">
        <v>1.29</v>
      </c>
      <c r="J13" s="6">
        <v>29.22</v>
      </c>
    </row>
    <row r="14" spans="1:10" x14ac:dyDescent="0.25">
      <c r="A14" s="3">
        <v>2014</v>
      </c>
      <c r="B14" s="7">
        <v>0.96</v>
      </c>
      <c r="C14" s="7">
        <v>6.85</v>
      </c>
      <c r="D14" s="7">
        <v>4.16</v>
      </c>
      <c r="E14" s="7">
        <v>9.43</v>
      </c>
      <c r="F14" s="7">
        <v>2.84</v>
      </c>
      <c r="G14" s="7">
        <v>0.85</v>
      </c>
      <c r="H14" s="7">
        <v>1.1399999999999999</v>
      </c>
      <c r="I14" s="7">
        <v>1.29</v>
      </c>
      <c r="J14" s="6">
        <v>27.52</v>
      </c>
    </row>
    <row r="15" spans="1:10" x14ac:dyDescent="0.25">
      <c r="A15" s="3">
        <v>2013</v>
      </c>
      <c r="B15" s="7">
        <v>0.99</v>
      </c>
      <c r="C15" s="7">
        <v>7.04</v>
      </c>
      <c r="D15" s="7">
        <v>2.97</v>
      </c>
      <c r="E15" s="7">
        <v>11.03</v>
      </c>
      <c r="F15" s="7">
        <v>4.29</v>
      </c>
      <c r="G15" s="7">
        <v>1.33</v>
      </c>
      <c r="H15" s="7">
        <v>1.45</v>
      </c>
      <c r="I15" s="7">
        <v>1.93</v>
      </c>
      <c r="J15" s="6">
        <v>31.03</v>
      </c>
    </row>
    <row r="16" spans="1:10" x14ac:dyDescent="0.25">
      <c r="A16" s="3">
        <v>2012</v>
      </c>
      <c r="B16" s="7">
        <v>0.99</v>
      </c>
      <c r="C16" s="7">
        <v>7.04</v>
      </c>
      <c r="D16" s="7">
        <v>2.62</v>
      </c>
      <c r="E16" s="7">
        <v>11.92</v>
      </c>
      <c r="F16" s="7">
        <v>5.07</v>
      </c>
      <c r="G16" s="7">
        <v>1.57</v>
      </c>
      <c r="H16" s="7">
        <v>1.87</v>
      </c>
      <c r="I16" s="7">
        <v>2.4700000000000002</v>
      </c>
      <c r="J16" s="6">
        <v>33.54</v>
      </c>
    </row>
    <row r="17" spans="1:10" x14ac:dyDescent="0.25">
      <c r="A17" s="3">
        <v>2011</v>
      </c>
      <c r="B17" s="7">
        <v>0.91</v>
      </c>
      <c r="C17" s="7">
        <v>7.65</v>
      </c>
      <c r="D17" s="7">
        <v>2.33</v>
      </c>
      <c r="E17" s="7">
        <v>14.36</v>
      </c>
      <c r="F17" s="7">
        <v>7.51</v>
      </c>
      <c r="G17" s="7">
        <v>2.41</v>
      </c>
      <c r="H17" s="7">
        <v>2.1800000000000002</v>
      </c>
      <c r="I17" s="7">
        <v>3.72</v>
      </c>
      <c r="J17" s="6">
        <v>41.07</v>
      </c>
    </row>
    <row r="18" spans="1:10" x14ac:dyDescent="0.25">
      <c r="A18" s="3">
        <v>2010</v>
      </c>
      <c r="B18" s="7">
        <v>0.81</v>
      </c>
      <c r="C18" s="7">
        <v>7.5</v>
      </c>
      <c r="D18" s="7">
        <v>4.4000000000000004</v>
      </c>
      <c r="E18" s="7">
        <v>19.989999999999998</v>
      </c>
      <c r="F18" s="7">
        <v>9.9</v>
      </c>
      <c r="G18" s="7">
        <v>2.33</v>
      </c>
      <c r="H18" s="7">
        <v>2.16</v>
      </c>
      <c r="I18" s="7">
        <v>3.58</v>
      </c>
      <c r="J18" s="6">
        <v>50.67</v>
      </c>
    </row>
    <row r="19" spans="1:10" x14ac:dyDescent="0.25">
      <c r="A19" s="3">
        <v>2009</v>
      </c>
      <c r="B19" s="7">
        <v>0.95</v>
      </c>
      <c r="C19" s="7">
        <v>7.63</v>
      </c>
      <c r="D19" s="7">
        <v>5.0199999999999996</v>
      </c>
      <c r="E19" s="7">
        <v>21.7</v>
      </c>
      <c r="F19" s="7">
        <v>10.9</v>
      </c>
      <c r="G19" s="7">
        <v>2.5499999999999998</v>
      </c>
      <c r="H19" s="7">
        <v>1.87</v>
      </c>
      <c r="I19" s="7">
        <v>3.46</v>
      </c>
      <c r="J19" s="6">
        <v>54.08</v>
      </c>
    </row>
    <row r="20" spans="1:10" x14ac:dyDescent="0.25">
      <c r="A20" s="3">
        <v>2008</v>
      </c>
      <c r="B20" s="7">
        <v>1.22</v>
      </c>
      <c r="C20" s="7">
        <v>9</v>
      </c>
      <c r="D20" s="7">
        <v>6.21</v>
      </c>
      <c r="E20" s="7">
        <v>24.22</v>
      </c>
      <c r="F20" s="7">
        <v>10.9</v>
      </c>
      <c r="G20" s="7">
        <v>3.1</v>
      </c>
      <c r="H20" s="7">
        <v>1.86</v>
      </c>
      <c r="I20" s="7">
        <v>3.89</v>
      </c>
      <c r="J20" s="6">
        <v>60.4</v>
      </c>
    </row>
    <row r="21" spans="1:10" x14ac:dyDescent="0.25">
      <c r="A21" s="3">
        <v>2007</v>
      </c>
      <c r="B21" s="7">
        <v>1.34</v>
      </c>
      <c r="C21" s="7">
        <v>11.47</v>
      </c>
      <c r="D21" s="7">
        <v>8.51</v>
      </c>
      <c r="E21" s="7">
        <v>26.2</v>
      </c>
      <c r="F21" s="7">
        <v>9.2200000000000006</v>
      </c>
      <c r="G21" s="7">
        <v>2.89</v>
      </c>
      <c r="H21" s="7">
        <v>1.44</v>
      </c>
      <c r="I21" s="7">
        <v>4.0999999999999996</v>
      </c>
      <c r="J21" s="6">
        <v>65.17</v>
      </c>
    </row>
    <row r="22" spans="1:10" x14ac:dyDescent="0.25">
      <c r="A22" s="3">
        <v>2006</v>
      </c>
      <c r="B22" s="7">
        <v>1.38</v>
      </c>
      <c r="C22" s="7">
        <v>13.22</v>
      </c>
      <c r="D22" s="7">
        <v>10.63</v>
      </c>
      <c r="E22" s="7">
        <v>25.2</v>
      </c>
      <c r="F22" s="7">
        <v>10.86</v>
      </c>
      <c r="G22" s="7">
        <v>3.35</v>
      </c>
      <c r="H22" s="7">
        <v>1.67</v>
      </c>
      <c r="I22" s="7">
        <v>3.55</v>
      </c>
      <c r="J22" s="6">
        <v>69.86</v>
      </c>
    </row>
    <row r="23" spans="1:10" x14ac:dyDescent="0.25">
      <c r="A23" s="3">
        <v>2005</v>
      </c>
      <c r="B23" s="7">
        <v>1.33</v>
      </c>
      <c r="C23" s="7">
        <v>13.25</v>
      </c>
      <c r="D23" s="7">
        <v>10.93</v>
      </c>
      <c r="E23" s="7">
        <v>25.47</v>
      </c>
      <c r="F23" s="7">
        <v>13.15</v>
      </c>
      <c r="G23" s="7">
        <v>3.44</v>
      </c>
      <c r="H23" s="7">
        <v>2.2599999999999998</v>
      </c>
      <c r="I23" s="7">
        <v>3.99</v>
      </c>
      <c r="J23" s="6">
        <v>73.819999999999993</v>
      </c>
    </row>
    <row r="24" spans="1:10" x14ac:dyDescent="0.25">
      <c r="A24" s="3">
        <v>2004</v>
      </c>
      <c r="B24" s="7">
        <v>1.48</v>
      </c>
      <c r="C24" s="7">
        <v>13.8</v>
      </c>
      <c r="D24" s="7">
        <v>10.5</v>
      </c>
      <c r="E24" s="7">
        <v>25.06</v>
      </c>
      <c r="F24" s="7">
        <v>15.6</v>
      </c>
      <c r="G24" s="7">
        <v>3.47</v>
      </c>
      <c r="H24" s="7">
        <v>2.81</v>
      </c>
      <c r="I24" s="7">
        <v>3.79</v>
      </c>
      <c r="J24" s="6">
        <v>76.510000000000005</v>
      </c>
    </row>
    <row r="25" spans="1:10" x14ac:dyDescent="0.25">
      <c r="A25" s="3">
        <v>2003</v>
      </c>
      <c r="B25" s="7">
        <v>1.31</v>
      </c>
      <c r="C25" s="7">
        <v>11.75</v>
      </c>
      <c r="D25" s="7">
        <v>8.5</v>
      </c>
      <c r="E25" s="7">
        <v>22.63</v>
      </c>
      <c r="F25" s="7">
        <v>17.13</v>
      </c>
      <c r="G25" s="7">
        <v>4.97</v>
      </c>
      <c r="H25" s="7">
        <v>4.18</v>
      </c>
      <c r="I25" s="7">
        <v>4.45</v>
      </c>
      <c r="J25" s="6">
        <v>74.92</v>
      </c>
    </row>
    <row r="26" spans="1:10" x14ac:dyDescent="0.25">
      <c r="A26" s="3">
        <v>2002</v>
      </c>
      <c r="B26" s="7">
        <v>1.31</v>
      </c>
      <c r="C26" s="7">
        <v>11.75</v>
      </c>
      <c r="D26" s="7">
        <v>8.5</v>
      </c>
      <c r="E26" s="7">
        <v>22.63</v>
      </c>
      <c r="F26" s="7">
        <v>17.13</v>
      </c>
      <c r="G26" s="7">
        <v>4.97</v>
      </c>
      <c r="H26" s="7">
        <v>4.18</v>
      </c>
      <c r="I26" s="7">
        <v>4.45</v>
      </c>
      <c r="J26" s="6">
        <v>74.92</v>
      </c>
    </row>
    <row r="27" spans="1:10" x14ac:dyDescent="0.25">
      <c r="A27" s="3">
        <v>2001</v>
      </c>
      <c r="B27" s="7">
        <v>1.1399999999999999</v>
      </c>
      <c r="C27" s="7">
        <v>10.51</v>
      </c>
      <c r="D27" s="7">
        <v>8.7799999999999994</v>
      </c>
      <c r="E27" s="7">
        <v>21.89</v>
      </c>
      <c r="F27" s="7">
        <v>16.53</v>
      </c>
      <c r="G27" s="7">
        <v>4.97</v>
      </c>
      <c r="H27" s="7">
        <v>4.91</v>
      </c>
      <c r="I27" s="7">
        <v>4.45</v>
      </c>
      <c r="J27" s="6">
        <v>73.180000000000007</v>
      </c>
    </row>
    <row r="28" spans="1:10" x14ac:dyDescent="0.25">
      <c r="A28" s="3">
        <v>2000</v>
      </c>
      <c r="B28" s="7">
        <v>0.83</v>
      </c>
      <c r="C28" s="7">
        <v>10.6</v>
      </c>
      <c r="D28" s="7">
        <v>8.4</v>
      </c>
      <c r="E28" s="7">
        <v>18.309999999999999</v>
      </c>
      <c r="F28" s="7">
        <v>15.03</v>
      </c>
      <c r="G28" s="7">
        <v>4.97</v>
      </c>
      <c r="H28" s="7">
        <v>4.91</v>
      </c>
      <c r="I28" s="7">
        <v>4.45</v>
      </c>
      <c r="J28" s="6">
        <v>67.5</v>
      </c>
    </row>
    <row r="29" spans="1:10" x14ac:dyDescent="0.25">
      <c r="A29" s="3">
        <v>1999</v>
      </c>
      <c r="B29" s="7">
        <v>0.76</v>
      </c>
      <c r="C29" s="7">
        <v>12.1</v>
      </c>
      <c r="D29" s="7">
        <v>10.49</v>
      </c>
      <c r="E29" s="7">
        <v>24.67</v>
      </c>
      <c r="F29" s="7">
        <v>13.37</v>
      </c>
      <c r="G29" s="7">
        <v>4.24</v>
      </c>
      <c r="H29" s="7">
        <v>3.98</v>
      </c>
      <c r="I29" s="7">
        <v>4.45</v>
      </c>
      <c r="J29" s="6">
        <v>74.06</v>
      </c>
    </row>
    <row r="30" spans="1:10" x14ac:dyDescent="0.25">
      <c r="A30" s="3">
        <v>1998</v>
      </c>
      <c r="B30" s="7">
        <v>0.82</v>
      </c>
      <c r="C30" s="7">
        <v>13</v>
      </c>
      <c r="D30" s="7">
        <v>10.5</v>
      </c>
      <c r="E30" s="7">
        <v>26</v>
      </c>
      <c r="F30" s="7">
        <v>11</v>
      </c>
      <c r="G30" s="7">
        <v>3.5</v>
      </c>
      <c r="H30" s="7">
        <v>3.5</v>
      </c>
      <c r="I30" s="7">
        <v>3.5</v>
      </c>
      <c r="J30" s="6">
        <v>71.819999999999993</v>
      </c>
    </row>
    <row r="31" spans="1:10" x14ac:dyDescent="0.25">
      <c r="A31" s="3">
        <v>1997</v>
      </c>
      <c r="B31" s="7">
        <v>0.7</v>
      </c>
      <c r="C31" s="7">
        <v>12.5</v>
      </c>
      <c r="D31" s="7">
        <v>10</v>
      </c>
      <c r="E31" s="7">
        <v>25</v>
      </c>
      <c r="F31" s="7">
        <v>9</v>
      </c>
      <c r="G31" s="7">
        <v>2.94</v>
      </c>
      <c r="H31" s="7">
        <v>3.48</v>
      </c>
      <c r="I31" s="7">
        <v>2.58</v>
      </c>
      <c r="J31" s="6">
        <v>66.2</v>
      </c>
    </row>
    <row r="32" spans="1:10" x14ac:dyDescent="0.25">
      <c r="A32" s="3">
        <v>1996</v>
      </c>
      <c r="B32" s="7">
        <v>0.52</v>
      </c>
      <c r="C32" s="7">
        <v>9.52</v>
      </c>
      <c r="D32" s="7">
        <v>9</v>
      </c>
      <c r="E32" s="7">
        <v>20</v>
      </c>
      <c r="F32" s="7">
        <v>3.7</v>
      </c>
      <c r="G32" s="7">
        <v>1.95</v>
      </c>
      <c r="H32" s="7">
        <v>2.31</v>
      </c>
      <c r="I32" s="7">
        <v>1.66</v>
      </c>
      <c r="J32" s="6">
        <v>48.66</v>
      </c>
    </row>
    <row r="33" spans="1:10" x14ac:dyDescent="0.25">
      <c r="A33" s="3">
        <v>1995</v>
      </c>
      <c r="B33" s="7">
        <v>0.52</v>
      </c>
      <c r="C33" s="7">
        <v>9.52</v>
      </c>
      <c r="D33" s="7">
        <v>9</v>
      </c>
      <c r="E33" s="7">
        <v>20</v>
      </c>
      <c r="F33" s="7">
        <v>3.7</v>
      </c>
      <c r="G33" s="7">
        <v>1.95</v>
      </c>
      <c r="H33" s="7">
        <v>2.31</v>
      </c>
      <c r="I33" s="7">
        <v>1.66</v>
      </c>
      <c r="J33" s="6">
        <v>48.66</v>
      </c>
    </row>
    <row r="34" spans="1:10" ht="15.75" thickBot="1" x14ac:dyDescent="0.3">
      <c r="A34" s="4">
        <v>1994</v>
      </c>
      <c r="B34" s="10">
        <v>0.55000000000000004</v>
      </c>
      <c r="C34" s="10">
        <v>10</v>
      </c>
      <c r="D34" s="10">
        <v>11</v>
      </c>
      <c r="E34" s="10">
        <v>26</v>
      </c>
      <c r="F34" s="10">
        <v>4</v>
      </c>
      <c r="G34" s="10">
        <v>1.8</v>
      </c>
      <c r="H34" s="10">
        <v>2.1</v>
      </c>
      <c r="I34" s="10">
        <v>1.5</v>
      </c>
      <c r="J34" s="11">
        <v>56.95</v>
      </c>
    </row>
    <row r="35" spans="1:10" x14ac:dyDescent="0.25">
      <c r="A35" s="27" t="s">
        <v>12</v>
      </c>
      <c r="B35" s="27"/>
      <c r="C35" s="27"/>
      <c r="D35" s="27"/>
      <c r="E35" s="27"/>
      <c r="F35" s="27"/>
      <c r="G35" s="27"/>
      <c r="H35" s="27"/>
      <c r="I35" s="27"/>
      <c r="J35" s="27"/>
    </row>
    <row r="119" spans="1:1" ht="15.75" x14ac:dyDescent="0.25">
      <c r="A119" s="1"/>
    </row>
    <row r="120" spans="1:1" ht="15.75" x14ac:dyDescent="0.25">
      <c r="A120" s="1"/>
    </row>
  </sheetData>
  <sheetProtection algorithmName="SHA-512" hashValue="yowp55Xzi+RQ40GotaG8LBuDM/N2XRUmEeQ7LCuuFkuT5iK0wR21yYESQ70RyQSSprJAJZ72aJVQrdJiMc+DxA==" saltValue="qOC9ZWI8BfjFZI/Gj4v2OA==" spinCount="100000" sheet="1" objects="1" scenarios="1"/>
  <sortState xmlns:xlrd2="http://schemas.microsoft.com/office/spreadsheetml/2017/richdata2" ref="A9:G60">
    <sortCondition ref="B138"/>
  </sortState>
  <mergeCells count="3">
    <mergeCell ref="A1:J1"/>
    <mergeCell ref="A35:J35"/>
    <mergeCell ref="A2:J2"/>
  </mergeCells>
  <pageMargins left="0.7" right="0.7" top="0.75" bottom="0.75" header="0.3" footer="0.3"/>
  <pageSetup orientation="portrait" r:id="rId1"/>
  <headerFooter>
    <oddHeader>&amp;L&amp;8
IPHC-2024-TSD-013&amp;11
&amp;C&amp;"-,Bold"&amp;10FCEY by IPHC Regulatory Area - Adopted by the Commission&amp;"-,Regular"&amp;11
&amp;8PREPARED BY: IPHC SECRETARIAT &amp;K000000(POSTED 29 JANUARY 2024&amp;K01+000)&amp;R&amp;G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0C041-B0C4-44AF-A289-A4753F6074DE}">
  <dimension ref="A1:B118"/>
  <sheetViews>
    <sheetView showGridLines="0" showRowColHeaders="0" showRuler="0" view="pageLayout" zoomScale="115" zoomScaleNormal="100" zoomScalePageLayoutView="115" workbookViewId="0"/>
  </sheetViews>
  <sheetFormatPr defaultColWidth="9.140625" defaultRowHeight="15" x14ac:dyDescent="0.25"/>
  <cols>
    <col min="1" max="1" width="14.5703125" customWidth="1"/>
    <col min="2" max="2" width="74.7109375" customWidth="1"/>
    <col min="3" max="7" width="9" customWidth="1"/>
    <col min="8" max="8" width="6.42578125" bestFit="1" customWidth="1"/>
    <col min="9" max="10" width="9" customWidth="1"/>
    <col min="11" max="11" width="13.28515625" customWidth="1"/>
  </cols>
  <sheetData>
    <row r="1" spans="1:2" ht="25.5" x14ac:dyDescent="0.25">
      <c r="A1" s="18" t="s">
        <v>15</v>
      </c>
      <c r="B1" s="19" t="s">
        <v>29</v>
      </c>
    </row>
    <row r="2" spans="1:2" x14ac:dyDescent="0.25">
      <c r="A2" s="18"/>
      <c r="B2" s="19"/>
    </row>
    <row r="3" spans="1:2" x14ac:dyDescent="0.25">
      <c r="A3" s="18" t="s">
        <v>16</v>
      </c>
      <c r="B3" s="19" t="s">
        <v>30</v>
      </c>
    </row>
    <row r="4" spans="1:2" x14ac:dyDescent="0.25">
      <c r="A4" s="18"/>
      <c r="B4" s="19"/>
    </row>
    <row r="5" spans="1:2" x14ac:dyDescent="0.25">
      <c r="A5" s="18" t="s">
        <v>17</v>
      </c>
      <c r="B5" s="20">
        <v>45320</v>
      </c>
    </row>
    <row r="6" spans="1:2" x14ac:dyDescent="0.25">
      <c r="A6" s="18"/>
      <c r="B6" s="19"/>
    </row>
    <row r="7" spans="1:2" x14ac:dyDescent="0.25">
      <c r="A7" s="18" t="s">
        <v>18</v>
      </c>
      <c r="B7" s="28" t="s">
        <v>31</v>
      </c>
    </row>
    <row r="8" spans="1:2" x14ac:dyDescent="0.25">
      <c r="A8" s="18"/>
      <c r="B8" s="19"/>
    </row>
    <row r="9" spans="1:2" x14ac:dyDescent="0.25">
      <c r="A9" s="18" t="s">
        <v>19</v>
      </c>
      <c r="B9" s="19" t="s">
        <v>0</v>
      </c>
    </row>
    <row r="10" spans="1:2" x14ac:dyDescent="0.25">
      <c r="A10" s="18"/>
      <c r="B10" s="19" t="s">
        <v>25</v>
      </c>
    </row>
    <row r="11" spans="1:2" ht="25.5" x14ac:dyDescent="0.25">
      <c r="A11" s="18"/>
      <c r="B11" s="19" t="s">
        <v>27</v>
      </c>
    </row>
    <row r="12" spans="1:2" x14ac:dyDescent="0.25">
      <c r="A12" s="18"/>
      <c r="B12" s="19"/>
    </row>
    <row r="13" spans="1:2" x14ac:dyDescent="0.25">
      <c r="A13" s="18" t="s">
        <v>20</v>
      </c>
      <c r="B13" s="19" t="s">
        <v>0</v>
      </c>
    </row>
    <row r="14" spans="1:2" x14ac:dyDescent="0.25">
      <c r="A14" s="18"/>
      <c r="B14" s="19" t="s">
        <v>25</v>
      </c>
    </row>
    <row r="15" spans="1:2" ht="25.5" x14ac:dyDescent="0.25">
      <c r="A15" s="18"/>
      <c r="B15" s="19" t="s">
        <v>28</v>
      </c>
    </row>
    <row r="16" spans="1:2" x14ac:dyDescent="0.25">
      <c r="A16" s="18"/>
      <c r="B16" s="19"/>
    </row>
    <row r="17" spans="1:2" x14ac:dyDescent="0.25">
      <c r="A17" s="18" t="s">
        <v>21</v>
      </c>
      <c r="B17" s="19" t="s">
        <v>22</v>
      </c>
    </row>
    <row r="18" spans="1:2" x14ac:dyDescent="0.25">
      <c r="A18" s="18"/>
      <c r="B18" s="22" t="s">
        <v>32</v>
      </c>
    </row>
    <row r="19" spans="1:2" ht="25.5" x14ac:dyDescent="0.25">
      <c r="A19" s="18"/>
      <c r="B19" s="19" t="s">
        <v>23</v>
      </c>
    </row>
    <row r="20" spans="1:2" x14ac:dyDescent="0.25">
      <c r="A20" s="18"/>
      <c r="B20" s="19" t="s">
        <v>24</v>
      </c>
    </row>
    <row r="21" spans="1:2" x14ac:dyDescent="0.25">
      <c r="A21" s="18"/>
      <c r="B21" s="12"/>
    </row>
    <row r="22" spans="1:2" x14ac:dyDescent="0.25">
      <c r="A22" s="18"/>
    </row>
    <row r="23" spans="1:2" x14ac:dyDescent="0.25">
      <c r="A23" s="21"/>
    </row>
    <row r="25" spans="1:2" x14ac:dyDescent="0.25">
      <c r="A25" s="12"/>
    </row>
    <row r="26" spans="1:2" x14ac:dyDescent="0.25">
      <c r="A26" s="12"/>
    </row>
    <row r="117" spans="1:1" ht="15.75" x14ac:dyDescent="0.25">
      <c r="A117" s="1"/>
    </row>
    <row r="118" spans="1:1" ht="15.75" x14ac:dyDescent="0.25">
      <c r="A118" s="1"/>
    </row>
  </sheetData>
  <sheetProtection algorithmName="SHA-512" hashValue="QJ0HowABv9cjMzMOOG4tz2fPFE8cdnQNyejCHAplx7fzvgkuN/dlYzT1ahqW2zaKDCFd9UJaFbluQexFoUdx2w==" saltValue="x90ne7wXYXgL/nJwiI4Dbw==" spinCount="100000" sheet="1" objects="1" scenarios="1"/>
  <hyperlinks>
    <hyperlink ref="B7" r:id="rId1" xr:uid="{9B403B90-4D04-4DA7-948E-4B4360AFB1AC}"/>
  </hyperlinks>
  <pageMargins left="0.7" right="0.7" top="0.75" bottom="0.75" header="0.3" footer="0.3"/>
  <pageSetup orientation="portrait" r:id="rId2"/>
  <headerFooter>
    <oddHeader>&amp;L&amp;8
IPHC-2024-TSD-013&amp;11
&amp;C&amp;"-,Bold"&amp;10FCEY by IPHC Regulatory Area - Adopted by the Commission&amp;"-,Regular"&amp;11
&amp;8PREPARED BY: IPHC SECRETARIAT &amp;K000000(POSTED 29 JANUARY 2024&amp;K01+000)&amp;R&amp;G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 t</vt:lpstr>
      <vt:lpstr>net lb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Henry</dc:creator>
  <cp:lastModifiedBy>Thomas Kong</cp:lastModifiedBy>
  <cp:lastPrinted>2019-06-12T16:53:24Z</cp:lastPrinted>
  <dcterms:created xsi:type="dcterms:W3CDTF">2019-04-25T21:16:58Z</dcterms:created>
  <dcterms:modified xsi:type="dcterms:W3CDTF">2024-01-29T18:30:01Z</dcterms:modified>
  <cp:contentStatus/>
</cp:coreProperties>
</file>